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415" documentId="120_S{2AC9BD13-BADA-5192-A53E-5A8FF88502F6}" xr6:coauthVersionLast="47" xr6:coauthVersionMax="47" xr10:uidLastSave="{9B444C14-97B0-4CE5-9980-AB1CE4088268}"/>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D8" i="3"/>
  <c r="B3" i="4"/>
  <c r="B4" i="4"/>
  <c r="B5" i="4"/>
  <c r="B6"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29" i="5"/>
  <c r="L30" i="5"/>
  <c r="L31" i="5"/>
  <c r="L32" i="5"/>
  <c r="L33" i="5"/>
  <c r="L34" i="5"/>
  <c r="L35" i="5"/>
  <c r="L36" i="5"/>
  <c r="L37" i="5"/>
  <c r="L38" i="5"/>
  <c r="J6" i="5"/>
  <c r="J29" i="5"/>
  <c r="J30" i="5"/>
  <c r="J31" i="5"/>
  <c r="J32" i="5"/>
  <c r="J33" i="5"/>
  <c r="J34" i="5"/>
  <c r="J35" i="5"/>
  <c r="J36" i="5"/>
  <c r="J37" i="5"/>
  <c r="J38" i="5"/>
  <c r="I6" i="5"/>
  <c r="I29" i="5"/>
  <c r="I30" i="5"/>
  <c r="I31" i="5"/>
  <c r="I32" i="5"/>
  <c r="I33" i="5"/>
  <c r="I34" i="5"/>
  <c r="I35" i="5"/>
  <c r="I36" i="5"/>
  <c r="I37" i="5"/>
  <c r="I38" i="5"/>
  <c r="G6" i="5"/>
  <c r="G29" i="5"/>
  <c r="G30" i="5"/>
  <c r="G31" i="5"/>
  <c r="G32" i="5"/>
  <c r="G33" i="5"/>
  <c r="G34" i="5"/>
  <c r="G35" i="5"/>
  <c r="G36" i="5"/>
  <c r="G37" i="5"/>
  <c r="G38" i="5"/>
  <c r="B6" i="5"/>
  <c r="B29" i="5"/>
  <c r="B30" i="5"/>
  <c r="B31" i="5"/>
  <c r="B32" i="5"/>
  <c r="B33" i="5"/>
  <c r="B34" i="5"/>
  <c r="B35" i="5"/>
  <c r="B36" i="5"/>
  <c r="B37" i="5"/>
  <c r="B38"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3" i="1"/>
  <c r="G3" i="1"/>
  <c r="I3" i="1"/>
  <c r="J3" i="1"/>
  <c r="L3" i="1"/>
  <c r="B4"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G5" i="4"/>
  <c r="I5" i="4"/>
  <c r="J5" i="4"/>
  <c r="L5"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<sst xmlns="http://schemas.openxmlformats.org/spreadsheetml/2006/main" count="181588" uniqueCount="39208">
  <si>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</si>
  <si>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</si>
  <si>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</si>
  <si>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</si>
  <si>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</si>
  <si>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</si>
  <si>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</si>
  <si>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</si>
  <si>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</si>
  <si>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</si>
  <si>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</si>
  <si>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</si>
  <si>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</si>
  <si>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</si>
  <si>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</si>
  <si>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</si>
  <si>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</si>
  <si>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</si>
  <si>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</si>
  <si>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</si>
  <si>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</si>
  <si>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</si>
  <si>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</si>
  <si>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</si>
  <si>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</si>
  <si>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</si>
  <si>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</si>
  <si>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</si>
  <si>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</si>
  <si>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</si>
  <si>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</si>
  <si>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</si>
  <si>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</si>
  <si>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</si>
  <si>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</si>
  <si>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</si>
  <si>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</si>
  <si>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</si>
  <si>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</si>
  <si>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</si>
  <si>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</si>
  <si>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</si>
  <si>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</si>
  <si>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</si>
  <si>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</si>
  <si>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</si>
  <si>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</si>
  <si>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</si>
  <si>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</si>
  <si>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</si>
  <si>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</si>
  <si>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</si>
  <si>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</si>
  <si>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</si>
  <si>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</si>
  <si>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</si>
  <si>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</si>
  <si>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</si>
  <si>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</si>
  <si>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</si>
  <si>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</si>
  <si>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</si>
  <si>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</si>
  <si>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</si>
  <si>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</si>
  <si>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</si>
  <si>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</si>
  <si>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</si>
  <si>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</si>
  <si>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</si>
  <si>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</si>
  <si>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</si>
  <si>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</si>
  <si>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</si>
  <si>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</si>
  <si>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</si>
  <si>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</si>
  <si>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</si>
  <si>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</si>
  <si>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</si>
  <si>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</si>
  <si>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</si>
  <si>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</si>
  <si>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</si>
  <si>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</si>
  <si>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</si>
  <si>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</si>
  <si>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</si>
  <si>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</si>
  <si>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</si>
  <si>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</si>
  <si>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</si>
  <si>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</si>
  <si>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</si>
  <si>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</si>
  <si>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</si>
  <si>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</si>
  <si>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</si>
  <si>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</si>
  <si>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</si>
  <si>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</si>
  <si>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</si>
  <si>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</si>
  <si>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</si>
  <si>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</si>
  <si>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</si>
  <si>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</si>
  <si>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</si>
  <si>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</si>
  <si>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</si>
  <si>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</si>
  <si>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</si>
  <si>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</si>
  <si>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</si>
  <si>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</si>
  <si>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</si>
  <si>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</si>
  <si>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</si>
  <si>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</si>
  <si>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</si>
  <si>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</si>
  <si>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</si>
  <si>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</si>
  <si>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</si>
  <si>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</si>
  <si>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</si>
  <si>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</si>
  <si>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</si>
  <si>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</si>
  <si>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</si>
  <si>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</si>
  <si>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</si>
  <si>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</si>
  <si>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</si>
  <si>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</si>
  <si>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</si>
  <si>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</si>
  <si>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</si>
  <si>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</si>
  <si>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</si>
  <si>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</si>
  <si>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</si>
  <si>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</si>
  <si>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</si>
  <si>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</si>
  <si>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</si>
  <si>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</si>
  <si>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</si>
  <si>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</si>
  <si>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</si>
  <si>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</si>
  <si>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</si>
  <si>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</si>
  <si>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</si>
  <si>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</si>
  <si>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</si>
  <si>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</si>
  <si>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</si>
  <si>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</si>
  <si>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</si>
  <si>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</si>
  <si>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</si>
  <si>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</si>
  <si>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</si>
  <si>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</si>
  <si>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</si>
  <si>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</si>
  <si>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</si>
  <si>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</si>
  <si>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</si>
  <si>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</si>
  <si>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</si>
  <si>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</si>
  <si>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</si>
  <si>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</si>
  <si>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</si>
  <si>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</si>
  <si>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</si>
  <si>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</si>
  <si>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</si>
  <si>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</si>
  <si>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</si>
  <si>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</si>
  <si>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</si>
  <si>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</si>
  <si>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</si>
  <si>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</si>
  <si>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</si>
  <si>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</si>
  <si>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</si>
  <si>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</si>
  <si>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</si>
  <si>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</si>
  <si>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</si>
  <si>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</si>
  <si>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</si>
  <si>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</si>
  <si>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</si>
  <si>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</si>
  <si>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</si>
  <si>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</si>
  <si>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</si>
  <si>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</si>
  <si>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</si>
  <si>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</si>
  <si>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</si>
  <si>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</si>
  <si>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</si>
  <si>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</si>
  <si>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</si>
  <si>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</si>
  <si>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</si>
  <si>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</si>
  <si>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</si>
  <si>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</si>
  <si>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</si>
  <si>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</si>
  <si>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</si>
  <si>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</si>
  <si>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</si>
  <si>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</si>
  <si>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</si>
  <si>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</si>
  <si>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</si>
  <si>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</si>
  <si>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</si>
  <si>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</si>
  <si>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</si>
  <si>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</si>
  <si>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</si>
  <si>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</si>
  <si>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</si>
  <si>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</si>
  <si>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</si>
  <si>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</si>
  <si>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</si>
  <si>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</si>
  <si>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</si>
  <si>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</si>
  <si>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</si>
  <si>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</si>
  <si>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</si>
  <si>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</si>
  <si>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</si>
  <si>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</si>
  <si>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</si>
  <si>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</si>
  <si>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</si>
  <si>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</si>
  <si>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</si>
  <si>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</si>
  <si>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</si>
  <si>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</si>
  <si>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</si>
  <si>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</si>
  <si>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</si>
  <si>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</si>
  <si>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</si>
  <si>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</si>
  <si>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</si>
  <si>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</si>
  <si>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</si>
  <si>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</si>
  <si>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</si>
  <si>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</si>
  <si>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</si>
  <si>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</si>
  <si>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</si>
  <si>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</si>
  <si>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</si>
  <si>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</si>
  <si>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</si>
  <si>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</si>
  <si>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</si>
  <si>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</si>
  <si>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</si>
  <si>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</si>
  <si>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</si>
  <si>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</si>
  <si>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</si>
  <si>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</si>
  <si>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</si>
  <si>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</si>
  <si>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</si>
  <si>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</si>
  <si>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</si>
  <si>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</si>
  <si>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</si>
  <si>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</si>
  <si>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</si>
  <si>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</si>
  <si>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</si>
  <si>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</si>
  <si>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</si>
  <si>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</si>
  <si>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</si>
  <si>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</si>
  <si>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</si>
  <si>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</si>
  <si>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</si>
  <si>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</si>
  <si>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</si>
  <si>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</si>
  <si>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</si>
  <si>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</si>
  <si>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</si>
  <si>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</si>
  <si>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</si>
  <si>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</si>
  <si>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</si>
  <si>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</si>
  <si>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</si>
  <si>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</si>
  <si>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</si>
  <si>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</si>
  <si>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</si>
  <si>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</si>
  <si>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</si>
  <si>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</si>
  <si>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</si>
  <si>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</si>
  <si>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</si>
  <si>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</si>
  <si>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</si>
  <si>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</si>
  <si>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</si>
  <si>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</si>
  <si>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</si>
  <si>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</si>
  <si>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</si>
  <si>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</si>
  <si>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</si>
  <si>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</si>
  <si>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</si>
  <si>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</si>
  <si>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</si>
  <si>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</si>
  <si>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</si>
  <si>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</si>
  <si>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</si>
  <si>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</si>
  <si>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</si>
  <si>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</si>
  <si>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</si>
  <si>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</si>
  <si>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</si>
  <si>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</si>
  <si>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</si>
  <si>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</si>
  <si>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</si>
  <si>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</si>
  <si>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</si>
  <si>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</si>
  <si>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</si>
  <si>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</si>
  <si>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</si>
  <si>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</si>
  <si>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</si>
  <si>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</si>
  <si>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</si>
  <si>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</si>
  <si>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</si>
  <si>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</si>
  <si>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</si>
  <si>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</si>
  <si>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</si>
  <si>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</si>
  <si>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</si>
  <si>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</si>
  <si>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</si>
  <si>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</si>
  <si>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</si>
  <si>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</si>
  <si>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</si>
  <si>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</si>
  <si>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</si>
  <si>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</si>
  <si>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</si>
  <si>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</si>
  <si>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</si>
  <si>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</si>
  <si>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</si>
  <si>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</si>
  <si>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</si>
  <si>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</si>
  <si>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</si>
  <si>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</si>
  <si>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</si>
  <si>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</si>
  <si>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</si>
  <si>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</si>
  <si>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</si>
  <si>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</si>
  <si>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</si>
  <si>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</si>
  <si>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</si>
  <si>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</si>
  <si>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</si>
  <si>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</si>
  <si>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</si>
  <si>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</si>
  <si>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</si>
  <si>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</si>
  <si>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</si>
  <si>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</si>
  <si>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</si>
  <si>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</si>
  <si>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</si>
  <si>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</si>
  <si>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</si>
  <si>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</si>
  <si>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</si>
  <si>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</si>
  <si>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</si>
  <si>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</si>
  <si>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</si>
  <si>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</si>
  <si>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</si>
  <si>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</si>
  <si>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</si>
  <si>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</si>
  <si>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</si>
  <si>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</si>
  <si>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</si>
  <si>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</si>
  <si>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</si>
  <si>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</si>
  <si>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</si>
  <si>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</si>
  <si>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</si>
  <si>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</si>
  <si>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</si>
  <si>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</si>
  <si>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</si>
  <si>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</si>
  <si>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</si>
  <si>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</si>
  <si>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</si>
  <si>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</si>
  <si>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</si>
  <si>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</si>
  <si>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</si>
  <si>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</si>
  <si>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</si>
  <si>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</si>
  <si>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</si>
  <si>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</si>
  <si>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</si>
  <si>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</si>
  <si>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</si>
  <si>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</si>
  <si>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</si>
  <si>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</si>
  <si>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</si>
  <si>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</si>
  <si>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</si>
  <si>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</si>
  <si>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</si>
  <si>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</si>
  <si>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</si>
  <si>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</si>
  <si>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</si>
  <si>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</si>
  <si>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</si>
  <si>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</si>
  <si>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</si>
  <si>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</si>
  <si>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</si>
  <si>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</si>
  <si>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</si>
  <si>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</si>
  <si>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</si>
  <si>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</si>
  <si>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</si>
  <si>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</si>
  <si>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</si>
  <si>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</si>
  <si>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</si>
  <si>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</si>
  <si>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</si>
  <si>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</si>
  <si>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</si>
  <si>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</si>
  <si>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</si>
  <si>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</si>
  <si>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</si>
  <si>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</si>
  <si>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</si>
  <si>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</si>
  <si>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</si>
  <si>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</si>
  <si>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</si>
  <si>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</si>
  <si>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</si>
  <si>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</si>
  <si>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</si>
  <si>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</si>
  <si>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</si>
  <si>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</si>
  <si>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</si>
  <si>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</si>
  <si>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</si>
  <si>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</si>
  <si>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</si>
  <si>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</si>
  <si>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</si>
  <si>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</si>
  <si>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</si>
  <si>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</si>
  <si>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</si>
  <si>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</si>
  <si>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</si>
  <si>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</si>
  <si>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</si>
  <si>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</si>
  <si>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</si>
  <si>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</si>
  <si>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</si>
  <si>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</si>
  <si>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</si>
  <si>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</si>
  <si>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</si>
  <si>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</si>
  <si>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</si>
  <si>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</si>
  <si>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</si>
  <si>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</si>
  <si>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</si>
  <si>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</si>
  <si>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</si>
  <si>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</si>
  <si>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</si>
  <si>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</si>
  <si>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</si>
  <si>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</si>
  <si>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</si>
  <si>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</si>
  <si>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</si>
  <si>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</si>
  <si>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</si>
  <si>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</si>
  <si>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</si>
  <si>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</si>
  <si>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</si>
  <si>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</si>
  <si>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</si>
  <si>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</si>
  <si>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</si>
  <si>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</si>
  <si>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</si>
  <si>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</si>
  <si>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</si>
  <si>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</si>
  <si>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</si>
  <si>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</si>
  <si>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</si>
  <si>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</si>
  <si>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</si>
  <si>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</si>
  <si>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</si>
  <si>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</si>
  <si>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</si>
  <si>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</si>
  <si>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</si>
  <si>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</si>
  <si>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</si>
  <si>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</si>
  <si>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</si>
  <si>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</si>
  <si>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</si>
  <si>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</si>
  <si>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</si>
  <si>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</si>
  <si>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</si>
  <si>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</si>
  <si>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</si>
  <si>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</si>
  <si>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</si>
  <si>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</si>
  <si>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</si>
  <si>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</si>
  <si>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</si>
  <si>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</si>
  <si>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</si>
  <si>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</si>
  <si>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</si>
  <si>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</si>
  <si>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</si>
  <si>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</si>
  <si>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</si>
  <si>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</si>
  <si>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</si>
  <si>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</si>
  <si>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</si>
  <si>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</si>
  <si>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</si>
  <si>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</si>
  <si>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</si>
  <si>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</si>
  <si>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</si>
  <si>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</si>
  <si>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</si>
  <si>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</si>
  <si>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</si>
  <si>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</si>
  <si>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</si>
  <si>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</si>
  <si>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</si>
  <si>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</si>
  <si>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</si>
  <si>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</si>
  <si>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</si>
  <si>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</si>
  <si>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</si>
  <si>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</si>
  <si>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</si>
  <si>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</si>
  <si>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</si>
  <si>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</si>
  <si>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</si>
  <si>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</si>
  <si>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</si>
  <si>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</si>
  <si>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</si>
  <si>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</si>
  <si>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</si>
  <si>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</si>
  <si>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</si>
  <si>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</si>
  <si>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</si>
  <si>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</si>
  <si>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</si>
  <si>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</si>
  <si>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</si>
  <si>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</si>
  <si>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</si>
  <si>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</si>
  <si>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</si>
  <si>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</si>
  <si>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</si>
  <si>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</si>
  <si>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</si>
  <si>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</si>
  <si>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</si>
  <si>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</si>
  <si>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</si>
  <si>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</si>
  <si>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</si>
  <si>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</si>
  <si>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</si>
  <si>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</si>
  <si>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</si>
  <si>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</si>
  <si>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</si>
  <si>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</si>
  <si>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</si>
  <si>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</si>
  <si>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</si>
  <si>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</si>
  <si>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</si>
  <si>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</si>
  <si>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</si>
  <si>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</si>
  <si>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</si>
  <si>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</si>
  <si>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</si>
  <si>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</si>
  <si>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</si>
  <si>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</si>
  <si>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</si>
  <si>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</si>
  <si>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</si>
  <si>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</si>
  <si>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</si>
  <si>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</si>
  <si>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</si>
  <si>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</si>
  <si>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</si>
  <si>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</si>
  <si>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</si>
  <si>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</si>
  <si>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</si>
  <si>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</si>
  <si>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</si>
  <si>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</si>
  <si>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</si>
  <si>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</si>
  <si>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</si>
  <si>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</si>
  <si>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</si>
  <si>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</si>
  <si>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</si>
  <si>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</si>
  <si>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</si>
  <si>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</si>
  <si>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</si>
  <si>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</si>
  <si>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</si>
  <si>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</si>
  <si>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</si>
  <si>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</si>
  <si>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</si>
  <si>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</si>
  <si>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</si>
  <si>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</si>
  <si>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</si>
  <si>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</si>
  <si>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</si>
  <si>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</si>
  <si>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</si>
  <si>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</si>
  <si>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</si>
  <si>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</si>
  <si>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</si>
  <si>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</si>
  <si>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</si>
  <si>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</si>
  <si>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</si>
  <si>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</si>
  <si>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</si>
  <si>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</si>
  <si>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</si>
  <si>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</si>
  <si>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</si>
  <si>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</si>
  <si>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</si>
  <si>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</si>
  <si>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</si>
  <si>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</si>
  <si>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</si>
  <si>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</si>
  <si>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</si>
  <si>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</si>
  <si>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</si>
  <si>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</si>
  <si>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</si>
  <si>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</si>
  <si>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</si>
  <si>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</si>
  <si>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</si>
  <si>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</si>
  <si>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</si>
  <si>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</si>
  <si>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</si>
  <si>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</si>
  <si>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</si>
  <si>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</si>
  <si>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</si>
  <si>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</si>
  <si>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</si>
  <si>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</si>
  <si>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</si>
  <si>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</si>
  <si>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</si>
  <si>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</si>
  <si>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</si>
  <si>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</si>
  <si>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</si>
  <si>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</si>
  <si>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</si>
  <si>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</si>
  <si>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</si>
  <si>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</si>
  <si>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</si>
  <si>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</si>
  <si>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</si>
  <si>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</si>
  <si>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</si>
  <si>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</si>
  <si>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</si>
  <si>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</si>
  <si>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</si>
  <si>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</si>
  <si>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</si>
  <si>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</si>
  <si>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</si>
  <si>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</si>
  <si>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</si>
  <si>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</si>
  <si>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</si>
  <si>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</si>
  <si>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</si>
  <si>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</si>
  <si>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</si>
  <si>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</si>
  <si>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</si>
  <si>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</si>
  <si>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</si>
  <si>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</si>
  <si>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</si>
  <si>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</si>
  <si>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</si>
  <si>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</si>
  <si>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</si>
  <si>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</si>
  <si>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</si>
  <si>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</si>
  <si>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</si>
  <si>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</si>
  <si>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</si>
  <si>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</si>
  <si>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</si>
  <si>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</si>
  <si>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</si>
  <si>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</si>
  <si>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</si>
  <si>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</si>
  <si>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</si>
  <si>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</si>
  <si>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</si>
  <si>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</si>
  <si>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</si>
  <si>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</si>
  <si>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</si>
  <si>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</si>
  <si>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</si>
  <si>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</si>
  <si>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</si>
  <si>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</si>
  <si>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</si>
  <si>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</si>
  <si>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</si>
  <si>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</si>
  <si>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</si>
  <si>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</si>
  <si>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</si>
  <si>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</si>
  <si>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</si>
  <si>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</si>
  <si>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</si>
  <si>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</si>
  <si>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</si>
  <si>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</si>
  <si>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</si>
  <si>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</si>
  <si>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</si>
  <si>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</si>
  <si>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</si>
  <si>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</si>
  <si>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</si>
  <si>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</si>
  <si>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</si>
  <si>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</si>
  <si>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</si>
  <si>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</si>
  <si>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</si>
  <si>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</si>
  <si>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</si>
  <si>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</si>
  <si>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</si>
  <si>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</si>
  <si>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</si>
  <si>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</si>
  <si>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</si>
  <si>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</si>
  <si>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</si>
  <si>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</si>
  <si>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</si>
  <si>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</si>
  <si>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</si>
  <si>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</si>
  <si>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</si>
  <si>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</si>
  <si>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</si>
  <si>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</si>
  <si>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</si>
  <si>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</si>
  <si>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</si>
  <si>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</si>
  <si>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</si>
  <si>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</si>
  <si>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</si>
  <si>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</si>
  <si>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</si>
  <si>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</si>
  <si>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</si>
  <si>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</si>
  <si>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</si>
  <si>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</si>
  <si>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</si>
  <si>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</si>
  <si>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</si>
  <si>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</si>
  <si>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</si>
  <si>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</si>
  <si>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</si>
  <si>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</si>
  <si>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</si>
  <si>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</si>
  <si>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</si>
  <si>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</si>
  <si>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</si>
  <si>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</si>
  <si>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</si>
  <si>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</si>
  <si>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</si>
  <si>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</si>
  <si>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</si>
  <si>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</si>
  <si>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</si>
  <si>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</si>
  <si>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</si>
  <si>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</si>
  <si>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</si>
  <si>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</si>
  <si>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</si>
  <si>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</si>
  <si>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</si>
  <si>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</si>
  <si>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</si>
  <si>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</si>
  <si>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</si>
  <si>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</si>
  <si>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</si>
  <si>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</si>
  <si>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</si>
  <si>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</si>
  <si>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</si>
  <si>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</si>
  <si>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</si>
  <si>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</si>
  <si>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</si>
  <si>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</si>
  <si>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</si>
  <si>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</si>
  <si>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</si>
  <si>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</si>
  <si>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</si>
  <si>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</si>
  <si>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</si>
  <si>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</si>
  <si>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</si>
  <si>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</si>
  <si>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</si>
  <si>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</si>
  <si>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</si>
  <si>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</si>
  <si>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</si>
  <si>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</si>
  <si>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</si>
  <si>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</si>
  <si>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</si>
  <si>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</si>
  <si>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</si>
  <si>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</si>
  <si>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</si>
  <si>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</si>
  <si>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</si>
  <si>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</si>
  <si>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</si>
  <si>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</si>
  <si>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</si>
  <si>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</si>
  <si>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</si>
  <si>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</si>
  <si>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</si>
  <si>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</si>
  <si>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</si>
  <si>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</si>
  <si>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</si>
  <si>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</si>
  <si>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</si>
  <si>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</si>
  <si>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</si>
  <si>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</si>
  <si>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</si>
  <si>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</si>
  <si>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</si>
  <si>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</si>
  <si>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</si>
  <si>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</si>
  <si>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</si>
  <si>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</si>
  <si>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</si>
  <si>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</si>
  <si>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</si>
  <si>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</si>
  <si>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</si>
  <si>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</si>
  <si>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</si>
  <si>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</si>
  <si>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</si>
  <si>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</si>
  <si>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</si>
  <si>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</si>
  <si>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</si>
  <si>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</si>
  <si>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</si>
  <si>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</si>
  <si>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</si>
  <si>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</si>
  <si>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</si>
  <si>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</si>
  <si>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</si>
  <si>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</si>
  <si>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</si>
  <si>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</si>
  <si>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</si>
  <si>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</si>
  <si>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</si>
  <si>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</si>
  <si>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</si>
  <si>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</si>
  <si>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</si>
  <si>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</si>
  <si>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</si>
  <si>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</si>
  <si>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</si>
  <si>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</si>
  <si>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</si>
  <si>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</si>
  <si>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</si>
  <si>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</si>
  <si>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</si>
  <si>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</si>
  <si>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</si>
  <si>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</si>
  <si>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</si>
  <si>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</si>
  <si>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</si>
  <si>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</si>
  <si>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</si>
  <si>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</si>
  <si>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</si>
  <si>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</si>
  <si>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</si>
  <si>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</si>
  <si>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</si>
  <si>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</si>
  <si>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</si>
  <si>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</si>
  <si>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</si>
  <si>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</si>
  <si>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</si>
  <si>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</si>
  <si>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</si>
  <si>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</si>
  <si>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</si>
  <si>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</si>
  <si>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</si>
  <si>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</si>
  <si>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</si>
  <si>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</si>
  <si>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</si>
  <si>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</si>
  <si>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</si>
  <si>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</si>
  <si>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</si>
  <si>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</si>
  <si>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</si>
  <si>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</si>
  <si>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</si>
  <si>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</si>
  <si>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</si>
  <si>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</si>
  <si>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</si>
  <si>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</si>
  <si>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</si>
  <si>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</si>
  <si>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</si>
  <si>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</si>
  <si>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</si>
  <si>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</si>
  <si>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</si>
  <si>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</si>
  <si>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</si>
  <si>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</si>
  <si>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</si>
  <si>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</si>
  <si>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</si>
  <si>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</si>
  <si>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</si>
  <si>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</si>
  <si>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</si>
  <si>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</si>
  <si>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</si>
  <si>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</si>
  <si>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</si>
  <si>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</si>
  <si>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</si>
  <si>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</si>
  <si>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</si>
  <si>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</si>
  <si>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</si>
  <si>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</si>
  <si>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</si>
  <si>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</si>
  <si>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</si>
  <si>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</si>
  <si>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</si>
  <si>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</si>
  <si>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</si>
  <si>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</si>
  <si>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</si>
  <si>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</si>
  <si>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</si>
  <si>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</si>
  <si>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</si>
  <si>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</si>
  <si>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</si>
  <si>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</si>
  <si>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</si>
  <si>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</si>
  <si>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</si>
  <si>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</si>
  <si>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</si>
  <si>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</si>
  <si>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</si>
  <si>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</si>
  <si>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</si>
  <si>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</si>
  <si>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</si>
  <si>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</si>
  <si>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</si>
  <si>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</si>
  <si>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</si>
  <si>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</si>
  <si>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</si>
  <si>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</si>
  <si>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</si>
  <si>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</si>
  <si>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</si>
  <si>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</si>
  <si>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</si>
  <si>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</si>
  <si>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</si>
  <si>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</si>
  <si>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</si>
  <si>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</si>
  <si>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</si>
  <si>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</si>
  <si>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</si>
  <si>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</si>
  <si>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</si>
  <si>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</si>
  <si>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</si>
  <si>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</si>
  <si>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</si>
  <si>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</si>
  <si>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</si>
  <si>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</si>
  <si>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</si>
  <si>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</si>
  <si>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</si>
  <si>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</si>
  <si>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</si>
  <si>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</si>
  <si>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</si>
  <si>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</si>
  <si>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</si>
  <si>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</si>
  <si>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</si>
  <si>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</si>
  <si>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</si>
  <si>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</si>
  <si>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</si>
  <si>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</si>
  <si>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</si>
  <si>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</si>
  <si>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</si>
  <si>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</si>
  <si>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</si>
  <si>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</si>
  <si>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</si>
  <si>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</si>
  <si>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</si>
  <si>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</si>
  <si>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</si>
  <si>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</si>
  <si>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</si>
  <si>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</si>
  <si>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</si>
  <si>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</si>
  <si>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</si>
  <si>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</si>
  <si>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</si>
  <si>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</si>
  <si>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</si>
  <si>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</si>
  <si>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</si>
  <si>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</si>
  <si>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</si>
  <si>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</si>
  <si>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</si>
  <si>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</si>
  <si>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</si>
  <si>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</si>
  <si>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</si>
  <si>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</si>
  <si>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</si>
  <si>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</si>
  <si>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</si>
  <si>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</si>
  <si>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</si>
  <si>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</si>
  <si>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</si>
  <si>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</si>
  <si>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</si>
  <si>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</si>
  <si>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</si>
  <si>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</si>
  <si>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</si>
  <si>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</si>
  <si>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</si>
  <si>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</si>
  <si>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</si>
  <si>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</si>
  <si>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</si>
  <si>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</si>
  <si>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</si>
  <si>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</si>
  <si>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</si>
  <si>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</si>
  <si>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</si>
  <si>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</si>
  <si>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</si>
  <si>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</si>
  <si>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</si>
  <si>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</si>
  <si>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</si>
  <si>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</si>
  <si>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</si>
  <si>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</si>
  <si>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</si>
  <si>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</si>
  <si>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</si>
  <si>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</si>
  <si>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</si>
  <si>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</si>
  <si>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</si>
  <si>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</si>
  <si>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</si>
  <si>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</si>
  <si>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</si>
  <si>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</si>
  <si>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</si>
  <si>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</si>
  <si>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</si>
  <si>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</si>
  <si>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</si>
  <si>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</si>
  <si>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</si>
  <si>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</si>
  <si>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</si>
  <si>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</si>
  <si>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</si>
  <si>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</si>
  <si>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</si>
  <si>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</si>
  <si>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</si>
  <si>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</si>
  <si>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</si>
  <si>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</si>
  <si>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</si>
  <si>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</si>
  <si>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</si>
  <si>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</si>
  <si>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</si>
  <si>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</si>
  <si>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</si>
  <si>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</si>
  <si>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</si>
  <si>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</si>
  <si>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</si>
  <si>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</si>
  <si>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</si>
  <si>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</si>
  <si>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</si>
  <si>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</si>
  <si>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</si>
  <si>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</si>
  <si>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</si>
  <si>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</si>
  <si>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</si>
  <si>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</si>
  <si>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</si>
  <si>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</si>
  <si>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</si>
  <si>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</si>
  <si>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</si>
  <si>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</si>
  <si>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</si>
  <si>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</si>
  <si>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</si>
  <si>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</si>
  <si>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</si>
  <si>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</si>
  <si>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</si>
  <si>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</si>
  <si>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</si>
  <si>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</si>
  <si>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</si>
  <si>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</si>
  <si>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</si>
  <si>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</si>
  <si>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</si>
  <si>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</si>
  <si>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</si>
  <si>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</si>
  <si>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</si>
  <si>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</si>
  <si>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</si>
  <si>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</si>
  <si>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</si>
  <si>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</si>
  <si>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</si>
  <si>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</si>
  <si>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</si>
  <si>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</si>
  <si>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</si>
  <si>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</si>
  <si>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</si>
  <si>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</si>
  <si>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</si>
  <si>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</si>
  <si>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</si>
  <si>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</si>
  <si>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</si>
  <si>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</si>
  <si>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</si>
  <si>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</si>
  <si>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</si>
  <si>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</si>
  <si>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</si>
  <si>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</si>
  <si>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</si>
  <si>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</si>
  <si>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</si>
  <si>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</si>
  <si>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</si>
  <si>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</si>
  <si>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</si>
  <si>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</si>
  <si>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</si>
  <si>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</si>
  <si>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</si>
  <si>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</si>
  <si>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</si>
  <si>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</si>
  <si>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</si>
  <si>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</si>
  <si>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</si>
  <si>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</si>
  <si>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</si>
  <si>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</si>
  <si>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</si>
  <si>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</si>
  <si>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</si>
  <si>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</si>
  <si>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</si>
  <si>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</si>
  <si>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</si>
  <si>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</si>
  <si>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</si>
  <si>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</si>
  <si>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</si>
  <si>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</si>
  <si>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</si>
  <si>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</si>
  <si>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</si>
  <si>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</si>
  <si>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</si>
  <si>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</si>
  <si>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</si>
  <si>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</si>
  <si>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</si>
  <si>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</si>
  <si>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</si>
  <si>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</si>
  <si>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</si>
  <si>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</si>
  <si>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</si>
  <si>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</si>
  <si>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</si>
  <si>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</si>
  <si>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</si>
  <si>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</si>
  <si>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</si>
  <si>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</si>
  <si>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</si>
  <si>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</si>
  <si>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</si>
  <si>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</si>
  <si>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</si>
  <si>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</si>
  <si>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</si>
  <si>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</si>
  <si>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</si>
  <si>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</si>
  <si>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</si>
  <si>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</si>
  <si>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</si>
  <si>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</si>
  <si>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</si>
  <si>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</si>
  <si>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</si>
  <si>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</si>
  <si>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</si>
  <si>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</si>
  <si>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</si>
  <si>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</si>
  <si>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</si>
  <si>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</si>
  <si>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</si>
  <si>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</si>
  <si>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</si>
  <si>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</si>
  <si>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</si>
  <si>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</si>
  <si>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</si>
  <si>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</si>
  <si>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</si>
  <si>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</si>
  <si>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</si>
  <si>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</si>
  <si>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</si>
  <si>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</si>
  <si>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</si>
  <si>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</si>
  <si>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</si>
  <si>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</si>
  <si>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</si>
  <si>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</si>
  <si>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</si>
  <si>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</si>
  <si>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</si>
  <si>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</si>
  <si>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</si>
  <si>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</si>
  <si>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</si>
  <si>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</si>
  <si>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</si>
  <si>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</si>
  <si>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</si>
  <si>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</si>
  <si>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</si>
  <si>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</si>
  <si>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</si>
  <si>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</si>
  <si>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</si>
  <si>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</si>
  <si>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</si>
  <si>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</si>
  <si>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</si>
  <si>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</si>
  <si>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</si>
  <si>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</si>
  <si>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</si>
  <si>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</si>
  <si>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</si>
  <si>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</si>
  <si>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</si>
  <si>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</si>
  <si>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</si>
  <si>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</si>
  <si>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</si>
  <si>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</si>
  <si>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</si>
  <si>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</si>
  <si>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</si>
  <si>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</si>
  <si>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</si>
  <si>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</si>
  <si>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</si>
  <si>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</si>
  <si>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</si>
  <si>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</si>
  <si>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</si>
  <si>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</si>
  <si>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</si>
  <si>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</si>
  <si>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</si>
  <si>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</si>
  <si>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</si>
  <si>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</si>
  <si>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</si>
  <si>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</si>
  <si>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</si>
  <si>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</si>
  <si>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</si>
  <si>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</si>
  <si>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</si>
  <si>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</si>
  <si>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</si>
  <si>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</si>
  <si>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</si>
  <si>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</si>
  <si>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</si>
  <si>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</si>
  <si>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</si>
  <si>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</si>
  <si>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</si>
  <si>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</si>
  <si>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</si>
  <si>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</si>
  <si>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</si>
  <si>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</si>
  <si>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</si>
  <si>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</si>
  <si>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</si>
  <si>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</si>
  <si>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</si>
  <si>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</si>
  <si>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</si>
  <si>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</si>
  <si>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</si>
  <si>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</si>
  <si>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</si>
  <si>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</si>
  <si>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</si>
  <si>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</si>
  <si>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</si>
  <si>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</si>
  <si>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</si>
  <si>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</si>
  <si>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</si>
  <si>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</si>
  <si>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</si>
  <si>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</si>
  <si>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</si>
  <si>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</si>
  <si>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</si>
  <si>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</si>
  <si>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</si>
  <si>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</si>
  <si>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</si>
  <si>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</si>
  <si>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</si>
  <si>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</si>
  <si>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</si>
  <si>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</si>
  <si>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</si>
  <si>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</si>
  <si>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</si>
  <si>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</si>
  <si>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</si>
  <si>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</si>
  <si>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</si>
  <si>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</si>
  <si>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</si>
  <si>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</si>
  <si>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</si>
  <si>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</si>
  <si>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</si>
  <si>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</si>
  <si>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</si>
  <si>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</si>
  <si>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</si>
  <si>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</si>
  <si>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</si>
  <si>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</si>
  <si>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</si>
  <si>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</si>
  <si>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</si>
  <si>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</si>
  <si>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</si>
  <si>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</si>
  <si>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</si>
  <si>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</si>
  <si>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</si>
  <si>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</si>
  <si>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</si>
  <si>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</si>
  <si>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</si>
  <si>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</si>
  <si>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</si>
  <si>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</si>
  <si>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</si>
  <si>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</si>
  <si>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</si>
  <si>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</si>
  <si>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</si>
  <si>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</si>
  <si>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</si>
  <si>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</si>
  <si>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</si>
  <si>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</si>
  <si>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</si>
  <si>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</si>
  <si>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</si>
  <si>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</si>
  <si>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</si>
  <si>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</si>
  <si>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</si>
  <si>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</si>
  <si>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</si>
  <si>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</si>
  <si>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</si>
  <si>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</si>
  <si>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</si>
  <si>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</si>
  <si>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</si>
  <si>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</si>
  <si>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</si>
  <si>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</si>
  <si>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</si>
  <si>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</si>
  <si>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</si>
  <si>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</si>
  <si>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</si>
  <si>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</si>
  <si>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</si>
  <si>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</si>
  <si>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</si>
  <si>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</si>
  <si>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</si>
  <si>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</si>
  <si>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</si>
  <si>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</si>
  <si>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</si>
  <si>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</si>
  <si>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</si>
  <si>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</si>
  <si>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</si>
  <si>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</si>
  <si>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</si>
  <si>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</si>
  <si>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</si>
  <si>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</si>
  <si>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</si>
  <si>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</si>
  <si>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</si>
  <si>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</si>
  <si>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</si>
  <si>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</si>
  <si>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</si>
  <si>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</si>
  <si>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</si>
  <si>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</si>
  <si>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</si>
  <si>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</si>
  <si>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</si>
  <si>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</si>
  <si>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</si>
  <si>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</si>
  <si>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</si>
  <si>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</si>
  <si>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</si>
  <si>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</si>
  <si>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</si>
  <si>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</si>
  <si>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</si>
  <si>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</si>
  <si>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</si>
  <si>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</si>
  <si>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</si>
  <si>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</si>
  <si>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</si>
  <si>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</si>
  <si>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</si>
  <si>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</si>
  <si>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</si>
  <si>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</si>
  <si>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</si>
  <si>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</si>
  <si>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</si>
  <si>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</si>
  <si>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</si>
  <si>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</si>
  <si>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</si>
  <si>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</si>
  <si>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</si>
  <si>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</si>
  <si>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</si>
  <si>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</si>
  <si>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</si>
  <si>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</si>
  <si>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</si>
  <si>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</si>
  <si>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</si>
  <si>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</si>
  <si>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</si>
  <si>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</si>
  <si>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</si>
  <si>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</si>
  <si>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</si>
  <si>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</si>
  <si>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</si>
  <si>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</si>
  <si>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</si>
  <si>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</si>
  <si>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</si>
  <si>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</si>
  <si>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</si>
  <si>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</si>
  <si>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</si>
  <si>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</si>
  <si>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</si>
  <si>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</si>
  <si>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</si>
  <si>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</si>
  <si>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</si>
  <si>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</si>
  <si>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</si>
  <si>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</si>
  <si>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</si>
  <si>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</si>
  <si>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</si>
  <si>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</si>
  <si>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</si>
  <si>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</si>
  <si>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</si>
  <si>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</si>
  <si>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</si>
  <si>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</si>
  <si>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</si>
  <si>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</si>
  <si>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</si>
  <si>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</si>
  <si>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</si>
  <si>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</si>
  <si>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</si>
  <si>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</si>
  <si>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</si>
  <si>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</si>
  <si>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</si>
  <si>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</si>
  <si>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</si>
  <si>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</si>
  <si>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</si>
  <si>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</si>
  <si>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</si>
  <si>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</si>
  <si>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</si>
  <si>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</si>
  <si>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</si>
  <si>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</si>
  <si>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</si>
  <si>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</si>
  <si>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</si>
  <si>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</si>
  <si>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</si>
  <si>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</si>
  <si>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</si>
  <si>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</si>
  <si>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</si>
  <si>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</si>
  <si>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</si>
  <si>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</si>
  <si>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</si>
  <si>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</si>
  <si>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</si>
  <si>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</si>
  <si>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</si>
  <si>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</si>
  <si>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</si>
  <si>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</si>
  <si>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</si>
  <si>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</si>
  <si>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</si>
  <si>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</si>
  <si>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</si>
  <si>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</si>
  <si>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</si>
  <si>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</si>
  <si>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</si>
  <si>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</si>
  <si>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</si>
  <si>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</si>
  <si>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</si>
  <si>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</si>
  <si>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</si>
  <si>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</si>
  <si>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</si>
  <si>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</si>
  <si>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</si>
  <si>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</si>
  <si>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</si>
  <si>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</si>
  <si>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</si>
  <si>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</si>
  <si>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</si>
  <si>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</si>
  <si>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</si>
  <si>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</si>
  <si>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</si>
  <si>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</si>
  <si>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</si>
  <si>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</si>
  <si>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</si>
  <si>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</si>
  <si>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</si>
  <si>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</si>
  <si>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</si>
  <si>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</si>
  <si>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</si>
  <si>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</si>
  <si>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</si>
  <si>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</si>
  <si>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</si>
  <si>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</si>
  <si>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</si>
  <si>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</si>
  <si>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</si>
  <si>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</si>
  <si>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</si>
  <si>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</si>
  <si>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</si>
  <si>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</si>
  <si>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</si>
  <si>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</si>
  <si>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</si>
  <si>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</si>
  <si>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</si>
  <si>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</si>
  <si>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</si>
  <si>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</si>
  <si>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</si>
  <si>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</si>
  <si>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</si>
  <si>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</si>
  <si>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</si>
  <si>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</si>
  <si>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</si>
  <si>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</si>
  <si>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</si>
  <si>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</si>
  <si>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</si>
  <si>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</si>
  <si>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</si>
  <si>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</si>
  <si>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</si>
  <si>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</si>
  <si>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</si>
  <si>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</si>
  <si>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</si>
  <si>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</si>
  <si>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</si>
  <si>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</si>
  <si>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</si>
  <si>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</si>
  <si>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</si>
  <si>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</si>
  <si>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</si>
  <si>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</si>
  <si>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</si>
  <si>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</si>
  <si>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</si>
  <si>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</si>
  <si>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</si>
  <si>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</si>
  <si>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</si>
  <si>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</si>
  <si>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</si>
  <si>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</si>
  <si>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</si>
  <si>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</si>
  <si>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</si>
  <si>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</si>
  <si>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</si>
  <si>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</si>
  <si>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</si>
  <si>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</si>
  <si>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</si>
  <si>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</si>
  <si>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</si>
  <si>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</si>
  <si>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</si>
  <si>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</si>
  <si>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</si>
  <si>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</si>
  <si>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</si>
  <si>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</si>
  <si>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</si>
  <si>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</si>
  <si>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</si>
  <si>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</si>
  <si>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</si>
  <si>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</si>
  <si>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</si>
  <si>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</si>
  <si>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</si>
  <si>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</si>
  <si>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</si>
  <si>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</si>
  <si>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</si>
  <si>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</si>
  <si>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</si>
  <si>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</si>
  <si>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</si>
  <si>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</si>
  <si>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</si>
  <si>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</si>
  <si>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</si>
  <si>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</si>
  <si>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</si>
  <si>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</si>
  <si>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</si>
  <si>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</si>
  <si>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</si>
  <si>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</si>
  <si>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</si>
  <si>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</si>
  <si>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</si>
  <si>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</si>
  <si>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</si>
  <si>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</si>
  <si>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</si>
  <si>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</si>
  <si>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</si>
  <si>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</si>
  <si>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</si>
  <si>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</si>
  <si>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</si>
  <si>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</si>
  <si>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</si>
  <si>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</si>
  <si>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</si>
  <si>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</si>
  <si>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</si>
  <si>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</si>
  <si>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</si>
  <si>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</si>
  <si>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</si>
  <si>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</si>
  <si>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</si>
  <si>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</si>
  <si>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</si>
  <si>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</si>
  <si>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</si>
  <si>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</si>
  <si>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</si>
  <si>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</si>
  <si>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</si>
  <si>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</si>
  <si>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</si>
  <si>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</si>
  <si>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</si>
  <si>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</si>
  <si>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</si>
  <si>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</si>
  <si>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</si>
  <si>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</si>
  <si>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</si>
  <si>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</si>
  <si>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</si>
  <si>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</si>
  <si>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</si>
  <si>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</si>
  <si>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</si>
  <si>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</si>
  <si>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</si>
  <si>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</si>
  <si>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</si>
  <si>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</si>
  <si>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</si>
  <si>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</si>
  <si>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</si>
  <si>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</si>
  <si>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</si>
  <si>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</si>
  <si>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</si>
  <si>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</si>
  <si>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</si>
  <si>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</si>
  <si>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</si>
  <si>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</si>
  <si>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</si>
  <si>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</si>
  <si>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</si>
  <si>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</si>
  <si>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</si>
  <si>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</si>
  <si>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</si>
  <si>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</si>
  <si>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</si>
  <si>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</si>
  <si>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</si>
  <si>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</si>
  <si>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</si>
  <si>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</si>
  <si>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</si>
  <si>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</si>
  <si>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</si>
  <si>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</si>
  <si>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</si>
  <si>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</si>
  <si>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</si>
  <si>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</si>
  <si>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</si>
  <si>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</si>
  <si>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</si>
  <si>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</si>
  <si>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</si>
  <si>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</si>
  <si>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</si>
  <si>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</si>
  <si>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</si>
  <si>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</si>
  <si>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</si>
  <si>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</si>
  <si>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</si>
  <si>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</si>
  <si>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</si>
  <si>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</si>
  <si>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</si>
  <si>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</si>
  <si>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</si>
  <si>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</si>
  <si>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</si>
  <si>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</si>
  <si>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</si>
  <si>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</si>
  <si>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</si>
  <si>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</si>
  <si>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</si>
  <si>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</si>
  <si>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</si>
  <si>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</si>
  <si>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</si>
  <si>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</si>
  <si>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</si>
  <si>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</si>
  <si>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</si>
  <si>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</si>
  <si>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</si>
  <si>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</si>
  <si>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</si>
  <si>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</si>
  <si>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</si>
  <si>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</si>
  <si>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</si>
  <si>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</si>
  <si>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</si>
  <si>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</si>
  <si>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</si>
  <si>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</si>
  <si>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</si>
  <si>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</si>
  <si>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</si>
  <si>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</si>
  <si>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</si>
  <si>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</si>
  <si>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</si>
  <si>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</si>
  <si>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</si>
  <si>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</si>
  <si>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</si>
  <si>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</si>
  <si>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</si>
  <si>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</si>
  <si>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</si>
  <si>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</si>
  <si>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</si>
  <si>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</si>
  <si>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</si>
  <si>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</si>
  <si>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</si>
  <si>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</si>
  <si>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</si>
  <si>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</si>
  <si>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</si>
  <si>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</si>
  <si>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</si>
  <si>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</si>
  <si>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</si>
  <si>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</si>
  <si>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</si>
  <si>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</si>
  <si>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</si>
  <si>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</si>
  <si>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</si>
  <si>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</si>
  <si>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</si>
  <si>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</si>
  <si>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</si>
  <si>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</si>
  <si>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</si>
  <si>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</si>
  <si>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</si>
  <si>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</si>
  <si>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</si>
  <si>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</si>
  <si>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</si>
  <si>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</si>
  <si>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</si>
  <si>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</si>
  <si>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</si>
  <si>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</si>
  <si>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</si>
  <si>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</si>
  <si>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</si>
  <si>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</si>
  <si>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</si>
  <si>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</si>
  <si>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</si>
  <si>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</si>
  <si>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</si>
  <si>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</si>
  <si>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</si>
  <si>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</si>
  <si>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</si>
  <si>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</si>
  <si>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</si>
  <si>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</si>
  <si>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</si>
  <si>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</si>
  <si>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</si>
  <si>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</si>
  <si>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</si>
  <si>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</si>
  <si>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</si>
  <si>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</si>
  <si>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</si>
  <si>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</si>
  <si>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</si>
  <si>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</si>
  <si>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</si>
  <si>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</si>
  <si>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</si>
  <si>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</si>
  <si>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</si>
  <si>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</si>
  <si>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</si>
  <si>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</si>
  <si>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</si>
  <si>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</si>
  <si>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</si>
  <si>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</si>
  <si>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</si>
  <si>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</si>
  <si>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</si>
  <si>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</si>
  <si>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</si>
  <si>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</si>
  <si>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</si>
  <si>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</si>
  <si>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</si>
  <si>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</si>
  <si>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</si>
  <si>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</si>
  <si>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</si>
  <si>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</si>
  <si>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</si>
  <si>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</si>
  <si>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</si>
  <si>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</si>
  <si>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</si>
  <si>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</si>
  <si>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</si>
  <si>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</si>
  <si>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</si>
  <si>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</si>
  <si>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</si>
  <si>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</si>
  <si>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</si>
  <si>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</si>
  <si>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</si>
  <si>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</si>
  <si>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</si>
  <si>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</si>
  <si>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</si>
  <si>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</si>
  <si>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</si>
  <si>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</si>
  <si>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</si>
  <si>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</si>
  <si>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</si>
  <si>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</si>
  <si>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</si>
  <si>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</si>
  <si>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</si>
  <si>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</si>
  <si>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</si>
  <si>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</si>
  <si>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</si>
  <si>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</si>
  <si>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</si>
  <si>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</si>
  <si>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</si>
  <si>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</si>
  <si>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</si>
  <si>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</si>
  <si>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</si>
  <si>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</si>
  <si>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</si>
  <si>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</si>
  <si>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</si>
  <si>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</si>
  <si>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</si>
  <si>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</si>
  <si>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</si>
  <si>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</si>
  <si>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</si>
  <si>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</si>
  <si>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</si>
  <si>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</si>
  <si>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</si>
  <si>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</si>
  <si>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</si>
  <si>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</si>
  <si>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</si>
  <si>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</si>
  <si>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</si>
  <si>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</si>
  <si>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</si>
  <si>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</si>
  <si>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</si>
  <si>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</si>
  <si>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</si>
  <si>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</si>
  <si>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</si>
  <si>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</si>
  <si>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</si>
  <si>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</si>
  <si>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</si>
  <si>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</si>
  <si>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</si>
  <si>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</si>
  <si>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</si>
  <si>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</si>
  <si>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</si>
  <si>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</si>
  <si>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</si>
  <si>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</si>
  <si>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</si>
  <si>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</si>
  <si>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</si>
  <si>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</si>
  <si>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</si>
  <si>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</si>
  <si>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</si>
  <si>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</si>
  <si>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</si>
  <si>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</si>
  <si>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</si>
  <si>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</si>
  <si>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</si>
  <si>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</si>
  <si>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</si>
  <si>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</si>
  <si>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</si>
  <si>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</si>
  <si>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</si>
  <si>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</si>
  <si>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</si>
  <si>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</si>
  <si>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</si>
  <si>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</si>
  <si>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</si>
  <si>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</si>
  <si>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</si>
  <si>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</si>
  <si>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</si>
  <si>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</si>
  <si>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</si>
  <si>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</si>
  <si>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</si>
  <si>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</si>
  <si>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</si>
  <si>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</si>
  <si>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</si>
  <si>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</si>
  <si>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</si>
  <si>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</si>
  <si>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</si>
  <si>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</si>
  <si>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</si>
  <si>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</si>
  <si>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</si>
  <si>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</si>
  <si>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</si>
  <si>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</si>
  <si>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</si>
  <si>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</si>
  <si>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</si>
  <si>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</si>
  <si>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</si>
  <si>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</si>
  <si>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</si>
  <si>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</si>
  <si>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</si>
  <si>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</si>
  <si>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</si>
  <si>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</si>
  <si>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</si>
  <si>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</si>
  <si>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</si>
  <si>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</si>
  <si>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</si>
  <si>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</si>
  <si>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</si>
  <si>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</si>
  <si>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</si>
  <si>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</si>
  <si>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</si>
  <si>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</si>
  <si>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</si>
  <si>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</si>
  <si>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</si>
  <si>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</si>
  <si>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</si>
  <si>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</si>
  <si>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</si>
  <si>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</si>
  <si>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</si>
  <si>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</si>
  <si>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</si>
  <si>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</si>
  <si>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</si>
  <si>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</si>
  <si>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</si>
  <si>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</si>
  <si>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</si>
  <si>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</si>
  <si>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</si>
  <si>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</si>
  <si>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</si>
  <si>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</si>
  <si>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</si>
  <si>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</si>
  <si>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</si>
  <si>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</si>
  <si>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</si>
  <si>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</si>
  <si>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</si>
  <si>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</si>
  <si>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</si>
  <si>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</si>
  <si>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</si>
  <si>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</si>
  <si>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</si>
  <si>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</si>
  <si>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</si>
  <si>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</si>
  <si>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</si>
  <si>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</si>
  <si>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</si>
  <si>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</si>
  <si>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</si>
  <si>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</si>
  <si>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</si>
  <si>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</si>
  <si>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</si>
  <si>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</si>
  <si>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</si>
  <si>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</si>
  <si>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</si>
  <si>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</si>
  <si>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</si>
  <si>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</si>
  <si>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</si>
  <si>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</si>
  <si>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</si>
  <si>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</si>
  <si>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</si>
  <si>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</si>
  <si>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</si>
  <si>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</si>
  <si>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</si>
  <si>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</si>
  <si>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</si>
  <si>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</si>
  <si>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</si>
  <si>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</si>
  <si>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</si>
  <si>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</si>
  <si>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</si>
  <si>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</si>
  <si>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</si>
  <si>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</si>
  <si>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</si>
  <si>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</si>
  <si>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</si>
  <si>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</si>
  <si>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</si>
  <si>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</si>
  <si>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</si>
  <si>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</si>
  <si>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</si>
  <si>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</si>
  <si>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</si>
  <si>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</si>
  <si>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</si>
  <si>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</si>
  <si>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</si>
  <si>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</si>
  <si>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</si>
  <si>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</si>
  <si>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</si>
  <si>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</si>
  <si>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</si>
  <si>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</si>
  <si>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</si>
  <si>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</si>
  <si>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</si>
  <si>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</si>
  <si>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</si>
  <si>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</si>
  <si>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</si>
  <si>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</si>
  <si>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</si>
  <si>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</si>
  <si>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</si>
  <si>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</si>
  <si>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</si>
  <si>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</si>
  <si>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</si>
  <si>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</si>
  <si>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</si>
  <si>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</si>
  <si>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</si>
  <si>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</si>
  <si>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</si>
  <si>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</si>
  <si>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</si>
  <si>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</si>
  <si>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</si>
  <si>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</si>
  <si>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</si>
  <si>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</si>
  <si>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</si>
  <si>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</si>
  <si>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</si>
  <si>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</si>
  <si>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</si>
  <si>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</si>
  <si>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</si>
  <si>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</si>
  <si>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</si>
  <si>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</si>
  <si>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</si>
  <si>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</si>
  <si>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</si>
  <si>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</si>
  <si>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</si>
  <si>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</si>
  <si>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</si>
  <si>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</si>
  <si>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</si>
  <si>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</si>
  <si>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</si>
  <si>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</si>
  <si>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</si>
  <si>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</si>
  <si>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</si>
  <si>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</si>
  <si>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</si>
  <si>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</si>
  <si>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</si>
  <si>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</si>
  <si>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</si>
  <si>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</si>
  <si>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</si>
  <si>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</si>
  <si>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</si>
  <si>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</si>
  <si>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</si>
  <si>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</si>
  <si>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</si>
  <si>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</si>
  <si>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</si>
  <si>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</si>
  <si>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</si>
  <si>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</si>
  <si>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</si>
  <si>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</si>
  <si>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</si>
  <si>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</si>
  <si>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</si>
  <si>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</si>
  <si>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</si>
  <si>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</si>
  <si>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</si>
  <si>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</si>
  <si>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</si>
  <si>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</si>
  <si>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</si>
  <si>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</si>
  <si>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</si>
  <si>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</si>
  <si>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</si>
  <si>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</si>
  <si>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</si>
  <si>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</si>
  <si>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</si>
  <si>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</si>
  <si>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</si>
  <si>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</si>
  <si>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</si>
  <si>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</si>
  <si>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</si>
  <si>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</si>
  <si>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</si>
  <si>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</si>
  <si>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</si>
  <si>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</si>
  <si>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</si>
  <si>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</si>
  <si>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</si>
  <si>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</si>
  <si>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</si>
  <si>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</si>
  <si>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</si>
  <si>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</si>
  <si>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</si>
  <si>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</si>
  <si>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</si>
  <si>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</si>
  <si>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</si>
  <si>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</si>
  <si>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</si>
  <si>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</si>
  <si>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</si>
  <si>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</si>
  <si>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</si>
  <si>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</si>
  <si>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</si>
  <si>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</si>
  <si>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</si>
  <si>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</si>
  <si>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</si>
  <si>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</si>
  <si>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</si>
  <si>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</si>
  <si>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</si>
  <si>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</si>
  <si>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</si>
  <si>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</si>
  <si>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</si>
  <si>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</si>
  <si>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</si>
  <si>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</si>
  <si>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</si>
  <si>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</si>
  <si>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</si>
  <si>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</si>
  <si>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</si>
  <si>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</si>
  <si>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</si>
  <si>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</si>
  <si>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</si>
  <si>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</si>
  <si>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</si>
  <si>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</si>
  <si>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</si>
  <si>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</si>
  <si>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</si>
  <si>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</si>
  <si>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</si>
  <si>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</si>
  <si>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</si>
  <si>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</si>
  <si>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</si>
  <si>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</si>
  <si>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</si>
  <si>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</si>
  <si>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</si>
  <si>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</si>
  <si>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</si>
  <si>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</si>
  <si>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</si>
  <si>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</si>
  <si>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</si>
  <si>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</si>
  <si>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</si>
  <si>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</si>
  <si>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</si>
  <si>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</si>
  <si>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</si>
  <si>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</si>
  <si>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</si>
  <si>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</si>
  <si>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</si>
  <si>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</si>
  <si>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</si>
  <si>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</si>
  <si>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</si>
  <si>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</si>
  <si>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</si>
  <si>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</si>
  <si>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</si>
  <si>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</si>
  <si>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</si>
  <si>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</si>
  <si>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</si>
  <si>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</si>
  <si>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</si>
  <si>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</si>
  <si>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</si>
  <si>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</si>
  <si>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</si>
  <si>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</si>
  <si>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</si>
  <si>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</si>
  <si>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</si>
  <si>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</si>
  <si>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</si>
  <si>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</si>
  <si>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</si>
  <si>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</si>
  <si>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</si>
  <si>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</si>
  <si>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</si>
  <si>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</si>
  <si>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</si>
  <si>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</si>
  <si>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</si>
  <si>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</si>
  <si>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</si>
  <si>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</si>
  <si>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</si>
  <si>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</si>
  <si>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</si>
  <si>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</si>
  <si>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</si>
  <si>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</si>
  <si>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</si>
  <si>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</si>
  <si>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</si>
  <si>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</si>
  <si>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</si>
  <si>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</si>
  <si>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</si>
  <si>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</si>
  <si>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</si>
  <si>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</si>
  <si>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</si>
  <si>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</si>
  <si>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</si>
  <si>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</si>
  <si>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</si>
  <si>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</si>
  <si>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</si>
  <si>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</si>
  <si>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</si>
  <si>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</si>
  <si>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</si>
  <si>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</si>
  <si>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</si>
  <si>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</si>
  <si>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</si>
  <si>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</si>
  <si>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</si>
  <si>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</si>
  <si>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</si>
  <si>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</si>
  <si>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</si>
  <si>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</si>
  <si>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</si>
  <si>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</si>
  <si>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</si>
  <si>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</si>
  <si>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</si>
  <si>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</si>
  <si>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</si>
  <si>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</si>
  <si>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</si>
  <si>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</si>
  <si>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</si>
  <si>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</si>
  <si>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</si>
  <si>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</si>
  <si>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</si>
  <si>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</si>
  <si>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</si>
  <si>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</si>
  <si>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</si>
  <si>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</si>
  <si>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</si>
  <si>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</si>
  <si>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</si>
  <si>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</si>
  <si>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</si>
  <si>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</si>
  <si>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</si>
  <si>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</si>
  <si>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</si>
  <si>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</si>
  <si>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</si>
  <si>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</si>
  <si>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</si>
  <si>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</si>
  <si>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</si>
  <si>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</si>
  <si>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</si>
  <si>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</si>
  <si>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</si>
  <si>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</si>
  <si>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</si>
  <si>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</si>
  <si>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</si>
  <si>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</si>
  <si>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</si>
  <si>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</si>
  <si>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</si>
  <si>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</si>
  <si>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</si>
  <si>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</si>
  <si>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</si>
  <si>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</si>
  <si>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</si>
  <si>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</si>
  <si>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</si>
  <si>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</si>
  <si>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</si>
  <si>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</si>
  <si>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</si>
  <si>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</si>
  <si>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</si>
  <si>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</si>
  <si>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</si>
  <si>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</si>
  <si>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</si>
  <si>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</si>
  <si>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</si>
  <si>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</si>
  <si>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</si>
  <si>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</si>
  <si>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</si>
  <si>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</si>
  <si>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</si>
  <si>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</si>
  <si>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</si>
  <si>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</si>
  <si>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</si>
  <si>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</si>
  <si>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</si>
  <si>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</si>
  <si>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</si>
  <si>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</si>
  <si>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</si>
  <si>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</si>
  <si>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</si>
  <si>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</si>
  <si>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</si>
  <si>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</si>
  <si>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</si>
  <si>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</si>
  <si>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</si>
  <si>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</si>
  <si>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</si>
  <si>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</si>
  <si>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</si>
  <si>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</si>
  <si>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</si>
  <si>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</si>
  <si>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</si>
  <si>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</si>
  <si>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</si>
  <si>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</si>
  <si>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</si>
  <si>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</si>
  <si>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</si>
  <si>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</si>
  <si>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</si>
  <si>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</si>
  <si>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</si>
  <si>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</si>
  <si>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</si>
  <si>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</si>
  <si>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</si>
  <si>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</si>
  <si>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</si>
  <si>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</si>
  <si>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</si>
  <si>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</si>
  <si>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</si>
  <si>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</si>
  <si>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</si>
  <si>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</si>
  <si>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</si>
  <si>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</si>
  <si>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</si>
  <si>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</si>
  <si>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</si>
  <si>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</si>
  <si>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</si>
  <si>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</si>
  <si>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</si>
  <si>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</si>
  <si>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</si>
  <si>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</si>
  <si>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</si>
  <si>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</si>
  <si>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</si>
  <si>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</si>
  <si>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</si>
  <si>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</si>
  <si>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</si>
  <si>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</si>
  <si>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</si>
  <si>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</si>
  <si>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</si>
  <si>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</si>
  <si>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</si>
  <si>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</si>
  <si>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</si>
  <si>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</si>
  <si>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</si>
  <si>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</si>
  <si>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</si>
  <si>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</si>
  <si>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</si>
  <si>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</si>
  <si>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</si>
  <si>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</si>
  <si>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</si>
  <si>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</si>
  <si>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</si>
  <si>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</si>
  <si>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</si>
  <si>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</si>
  <si>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</si>
  <si>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</si>
  <si>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</si>
  <si>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</si>
  <si>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</si>
  <si>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</si>
  <si>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</si>
  <si>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</si>
  <si>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</si>
  <si>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</si>
  <si>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</si>
  <si>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</si>
  <si>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</si>
  <si>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</si>
  <si>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</si>
  <si>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</si>
  <si>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</si>
  <si>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</si>
  <si>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</si>
  <si>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</si>
  <si>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</si>
  <si>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</si>
  <si>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</si>
  <si>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</si>
  <si>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</si>
  <si>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</si>
  <si>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</si>
  <si>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</si>
  <si>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</si>
  <si>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</si>
  <si>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</si>
  <si>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</si>
  <si>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</si>
  <si>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</si>
  <si>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</si>
  <si>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</si>
  <si>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</si>
  <si>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</si>
  <si>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</si>
  <si>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</si>
  <si>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</si>
  <si>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</si>
  <si>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</si>
  <si>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</si>
  <si>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</si>
  <si>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</si>
  <si>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</si>
  <si>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</si>
  <si>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</si>
  <si>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</si>
  <si>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</si>
  <si>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</si>
  <si>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</si>
  <si>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</si>
  <si>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</si>
  <si>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</si>
  <si>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</si>
  <si>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</si>
  <si>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</si>
  <si>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</si>
  <si>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</si>
  <si>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</si>
  <si>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</si>
  <si>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</si>
  <si>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</si>
  <si>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</si>
  <si>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</si>
  <si>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</si>
  <si>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</si>
  <si>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</si>
  <si>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</si>
  <si>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</si>
  <si>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</si>
  <si>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</si>
  <si>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</si>
  <si>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</si>
  <si>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</si>
  <si>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</si>
  <si>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</si>
  <si>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</si>
  <si>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</si>
  <si>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</si>
  <si>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</si>
  <si>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</si>
  <si>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</si>
  <si>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</si>
  <si>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</si>
  <si>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</si>
  <si>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</si>
  <si>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</si>
  <si>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</si>
  <si>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</si>
  <si>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</si>
  <si>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</si>
  <si>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</si>
  <si>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</si>
  <si>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</si>
  <si>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</si>
  <si>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</si>
  <si>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</si>
  <si>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</si>
  <si>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</si>
  <si>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</si>
  <si>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</si>
  <si>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</si>
  <si>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</si>
  <si>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</si>
  <si>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</si>
  <si>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</si>
  <si>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</si>
  <si>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</si>
  <si>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</si>
  <si>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</si>
  <si>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</si>
  <si>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</si>
  <si>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</si>
  <si>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</si>
  <si>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</si>
  <si>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</si>
  <si>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</si>
  <si>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</si>
  <si>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</si>
  <si>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</si>
  <si>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</si>
  <si>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</si>
  <si>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</si>
  <si>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</si>
  <si>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</si>
  <si>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</si>
  <si>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</si>
  <si>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</si>
  <si>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</si>
  <si>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</si>
  <si>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</si>
  <si>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</si>
  <si>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</si>
  <si>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</si>
  <si>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</si>
  <si>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</si>
  <si>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</si>
  <si>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</si>
  <si>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</si>
  <si>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</si>
  <si>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</si>
  <si>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</si>
  <si>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</si>
  <si>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</si>
  <si>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</si>
  <si>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</si>
  <si>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</si>
  <si>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</si>
  <si>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</si>
  <si>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</si>
  <si>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</si>
  <si>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</si>
  <si>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</si>
  <si>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</si>
  <si>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</si>
  <si>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</si>
  <si>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</si>
  <si>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</si>
  <si>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</si>
  <si>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</si>
  <si>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</si>
  <si>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</si>
  <si>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</si>
  <si>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</si>
  <si>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</si>
  <si>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</si>
  <si>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</si>
  <si>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</si>
  <si>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</si>
  <si>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</si>
  <si>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</si>
  <si>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</si>
  <si>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</si>
  <si>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</si>
  <si>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</si>
  <si>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</si>
  <si>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</si>
  <si>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</si>
  <si>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</si>
  <si>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</si>
  <si>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</si>
  <si>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</si>
  <si>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</si>
  <si>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</si>
  <si>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</si>
  <si>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</si>
  <si>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</si>
  <si>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</si>
  <si>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</si>
  <si>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</si>
  <si>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</si>
  <si>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</si>
  <si>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</si>
  <si>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</si>
  <si>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</si>
  <si>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</si>
  <si>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</si>
  <si>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</si>
  <si>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</si>
  <si>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</si>
  <si>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</si>
  <si>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</si>
  <si>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</si>
  <si>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</si>
  <si>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</si>
  <si>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</si>
  <si>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</si>
  <si>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</si>
  <si>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</si>
  <si>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</si>
  <si>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</si>
  <si>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</si>
  <si>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</si>
  <si>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</si>
  <si>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</si>
  <si>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</si>
  <si>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</si>
  <si>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</si>
  <si>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</si>
  <si>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</si>
  <si>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</si>
  <si>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</si>
  <si>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</si>
  <si>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</si>
  <si>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</si>
  <si>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</si>
  <si>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</si>
  <si>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</si>
  <si>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</si>
  <si>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</si>
  <si>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</si>
  <si>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</si>
  <si>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</si>
  <si>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</si>
  <si>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</si>
  <si>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</si>
  <si>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</si>
  <si>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</si>
  <si>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</si>
  <si>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</si>
  <si>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</si>
  <si>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</si>
  <si>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</si>
  <si>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</si>
  <si>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</si>
  <si>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</si>
  <si>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</si>
  <si>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</si>
  <si>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</si>
  <si>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</si>
  <si>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</si>
  <si>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</si>
  <si>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</si>
  <si>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</si>
  <si>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</si>
  <si>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</si>
  <si>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</si>
  <si>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</si>
  <si>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</si>
  <si>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</si>
  <si>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</si>
  <si>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</si>
  <si>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</si>
  <si>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</si>
  <si>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</si>
  <si>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</si>
  <si>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</si>
  <si>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</si>
  <si>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</si>
  <si>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</si>
  <si>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</si>
  <si>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</si>
  <si>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</si>
  <si>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</si>
  <si>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</si>
  <si>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</si>
  <si>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</si>
  <si>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</si>
  <si>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</si>
  <si>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</si>
  <si>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</si>
  <si>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</si>
  <si>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</si>
  <si>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</si>
  <si>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</si>
  <si>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</si>
  <si>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</si>
  <si>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</si>
  <si>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</si>
  <si>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</si>
  <si>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</si>
  <si>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</si>
  <si>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</si>
  <si>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</si>
  <si>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</si>
  <si>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</si>
  <si>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</si>
  <si>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</si>
  <si>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</si>
  <si>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</si>
  <si>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</si>
  <si>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</si>
  <si>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</si>
  <si>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</si>
  <si>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</si>
  <si>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</si>
  <si>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</si>
  <si>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</si>
  <si>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</si>
  <si>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</si>
  <si>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</si>
  <si>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</si>
  <si>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</si>
  <si>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</si>
  <si>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</si>
  <si>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</si>
  <si>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</si>
  <si>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</si>
  <si>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</si>
  <si>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</si>
  <si>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</si>
  <si>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</si>
  <si>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</si>
  <si>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</si>
  <si>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</si>
  <si>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</si>
  <si>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</si>
  <si>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</si>
  <si>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</si>
  <si>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</si>
  <si>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</si>
  <si>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</si>
  <si>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</si>
  <si>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</si>
  <si>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</si>
  <si>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</si>
  <si>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</si>
  <si>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</si>
  <si>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</si>
  <si>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</si>
  <si>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</si>
  <si>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</si>
  <si>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</si>
  <si>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</si>
  <si>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</si>
  <si>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</si>
  <si>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</si>
  <si>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</si>
  <si>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</si>
  <si>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</si>
  <si>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</si>
  <si>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</si>
  <si>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</si>
  <si>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</si>
  <si>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</si>
  <si>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</si>
  <si>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</si>
  <si>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</si>
  <si>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</si>
  <si>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</si>
  <si>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</si>
  <si>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</si>
  <si>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</si>
  <si>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</si>
  <si>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</si>
  <si>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</si>
  <si>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</si>
  <si>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</si>
  <si>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</si>
  <si>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</si>
  <si>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</si>
  <si>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</si>
  <si>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</si>
  <si>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</si>
  <si>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</si>
  <si>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</si>
  <si>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</si>
  <si>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</si>
  <si>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</si>
  <si>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</si>
  <si>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</si>
  <si>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</si>
  <si>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</si>
  <si>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</si>
  <si>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</si>
  <si>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</si>
  <si>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</si>
  <si>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</si>
  <si>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</si>
  <si>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</si>
  <si>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</si>
  <si>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</si>
  <si>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</si>
  <si>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</si>
  <si>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</si>
  <si>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</si>
  <si>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</si>
  <si>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</si>
  <si>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</si>
  <si>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</si>
  <si>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</si>
  <si>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</si>
  <si>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</si>
  <si>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</si>
  <si>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</si>
  <si>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</si>
  <si>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</si>
  <si>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</si>
  <si>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</si>
  <si>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</si>
  <si>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</si>
  <si>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</si>
  <si>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</si>
  <si>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</si>
  <si>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</si>
  <si>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</si>
  <si>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</si>
  <si>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</si>
  <si>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</si>
  <si>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</si>
  <si>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</si>
  <si>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</si>
  <si>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</si>
  <si>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</si>
  <si>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</si>
  <si>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</si>
  <si>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</si>
  <si>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</si>
  <si>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</si>
  <si>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</si>
  <si>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</si>
  <si>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</si>
  <si>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</si>
  <si>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</si>
  <si>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</si>
  <si>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</si>
  <si>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</si>
  <si>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</si>
  <si>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</si>
  <si>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</si>
  <si>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</si>
  <si>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</si>
  <si>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</si>
  <si>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</si>
  <si>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</si>
  <si>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</si>
  <si>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</si>
  <si>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</si>
  <si>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</si>
  <si>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</si>
  <si>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</si>
  <si>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</si>
  <si>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</si>
  <si>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</si>
  <si>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</si>
  <si>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</si>
  <si>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</si>
  <si>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</si>
  <si>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</si>
  <si>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</si>
  <si>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</si>
  <si>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</si>
  <si>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</si>
  <si>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</si>
  <si>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</si>
  <si>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</si>
  <si>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</si>
  <si>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</si>
  <si>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</si>
  <si>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</si>
  <si>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</si>
  <si>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</si>
  <si>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</si>
  <si>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</si>
  <si>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</si>
  <si>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</si>
  <si>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</si>
  <si>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</si>
  <si>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</si>
  <si>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</si>
  <si>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</si>
  <si>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</si>
  <si>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</si>
  <si>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</si>
  <si>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</si>
  <si>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</si>
  <si>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</si>
  <si>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</si>
  <si>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</si>
  <si>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</si>
  <si>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</si>
  <si>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</si>
  <si>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</si>
  <si>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</si>
  <si>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</si>
  <si>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</si>
  <si>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</si>
  <si>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</si>
  <si>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</si>
  <si>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</si>
  <si>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</si>
  <si>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</si>
  <si>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</si>
  <si>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</si>
  <si>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</si>
  <si>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</si>
  <si>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</si>
  <si>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</si>
  <si>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</si>
  <si>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</si>
  <si>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</si>
  <si>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</si>
  <si>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</si>
  <si>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</si>
  <si>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</si>
  <si>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</si>
  <si>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</si>
  <si>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</si>
  <si>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</si>
  <si>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</si>
  <si>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</si>
  <si>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</si>
  <si>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</si>
  <si>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</si>
  <si>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</si>
  <si>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</si>
  <si>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</si>
  <si>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</si>
  <si>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</si>
  <si>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</si>
  <si>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</si>
  <si>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</si>
  <si>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</si>
  <si>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</si>
  <si>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</si>
  <si>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</si>
  <si>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</si>
  <si>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</si>
  <si>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</si>
  <si>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</si>
  <si>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</si>
  <si>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</si>
  <si>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</si>
  <si>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</si>
  <si>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</si>
  <si>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</si>
  <si>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</si>
  <si>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</si>
  <si>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</si>
  <si>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</si>
  <si>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</si>
  <si>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</si>
  <si>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</si>
  <si>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</si>
  <si>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</si>
  <si>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</si>
  <si>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</si>
  <si>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</si>
  <si>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</si>
  <si>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</si>
  <si>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</si>
  <si>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</si>
  <si>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</si>
  <si>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</si>
  <si>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</si>
  <si>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</si>
  <si>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</si>
  <si>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</si>
  <si>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</si>
  <si>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</si>
  <si>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</si>
  <si>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</si>
  <si>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</si>
  <si>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</si>
  <si>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</si>
  <si>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</si>
  <si>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</si>
  <si>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</si>
  <si>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</si>
  <si>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</si>
  <si>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</si>
  <si>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</si>
  <si>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</si>
  <si>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</si>
  <si>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</si>
  <si>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</si>
  <si>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</si>
  <si>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</si>
  <si>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</si>
  <si>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</si>
  <si>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</si>
  <si>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</si>
  <si>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</si>
  <si>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</si>
  <si>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</si>
  <si>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</si>
  <si>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</si>
  <si>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</si>
  <si>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</si>
  <si>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</si>
  <si>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</si>
  <si>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</si>
  <si>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</si>
  <si>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</si>
  <si>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</si>
  <si>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</si>
  <si>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</si>
  <si>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</si>
  <si>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</si>
  <si>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</si>
  <si>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</si>
  <si>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</si>
  <si>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</si>
  <si>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</si>
  <si>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</si>
  <si>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</si>
  <si>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</si>
  <si>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</si>
  <si>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</si>
  <si>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</si>
  <si>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</si>
  <si>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</si>
  <si>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</si>
  <si>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</si>
  <si>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</si>
  <si>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</si>
  <si>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</si>
  <si>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</si>
  <si>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</si>
  <si>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</si>
  <si>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</si>
  <si>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</si>
  <si>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</si>
  <si>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</si>
  <si>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</si>
  <si>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</si>
  <si>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</si>
  <si>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</si>
  <si>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</si>
  <si>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</si>
  <si>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</si>
  <si>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</si>
  <si>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</si>
  <si>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</si>
  <si>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</si>
  <si>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</si>
  <si>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</si>
  <si>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</si>
  <si>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</si>
  <si>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</si>
  <si>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</si>
  <si>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</si>
  <si>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</si>
  <si>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</si>
  <si>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</si>
  <si>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</si>
  <si>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</si>
  <si>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</si>
  <si>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</si>
  <si>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</si>
  <si>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</si>
  <si>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</si>
  <si>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</si>
  <si>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</si>
  <si>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</si>
  <si>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</si>
  <si>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</si>
  <si>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</si>
  <si>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</si>
  <si>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</si>
  <si>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</si>
  <si>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</si>
  <si>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</si>
  <si>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</si>
  <si>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</si>
  <si>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</si>
  <si>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</si>
  <si>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</si>
  <si>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</si>
  <si>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</si>
  <si>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</si>
  <si>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</si>
  <si>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</si>
  <si>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</si>
  <si>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</si>
  <si>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</si>
  <si>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</si>
  <si>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</si>
  <si>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</si>
  <si>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</si>
  <si>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</si>
  <si>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</si>
  <si>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</si>
  <si>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</si>
  <si>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</si>
  <si>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</si>
  <si>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</si>
  <si>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</si>
  <si>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</si>
  <si>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</si>
  <si>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</si>
  <si>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</si>
  <si>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</si>
  <si>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</si>
  <si>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</si>
  <si>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</si>
  <si>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</si>
  <si>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</si>
  <si>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</si>
  <si>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</si>
  <si>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</si>
  <si>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</si>
  <si>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</si>
  <si>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</si>
  <si>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</si>
  <si>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</si>
  <si>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</si>
  <si>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</si>
  <si>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</si>
  <si>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</si>
  <si>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</si>
  <si>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</si>
  <si>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</si>
  <si>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</si>
  <si>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</si>
  <si>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</si>
  <si>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</si>
  <si>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</si>
  <si>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</si>
  <si>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</si>
  <si>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</si>
  <si>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</si>
  <si>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</si>
  <si>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</si>
  <si>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</si>
  <si>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</si>
  <si>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</si>
  <si>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</si>
  <si>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</si>
  <si>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</si>
  <si>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</si>
  <si>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</si>
  <si>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</si>
  <si>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</si>
  <si>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</si>
  <si>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</si>
  <si>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</si>
  <si>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</si>
  <si>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</si>
  <si>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</si>
  <si>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</si>
  <si>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</si>
  <si>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</si>
  <si>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</si>
  <si>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</si>
  <si>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</si>
  <si>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</si>
  <si>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</si>
  <si>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</si>
  <si>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</si>
  <si>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</si>
  <si>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</si>
  <si>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</si>
  <si>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</si>
  <si>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</si>
  <si>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</si>
  <si>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</si>
  <si>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</si>
  <si>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</si>
  <si>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</si>
  <si>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</si>
  <si>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</si>
  <si>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</si>
  <si>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</si>
  <si>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</si>
  <si>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</si>
  <si>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</si>
  <si>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</si>
  <si>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</si>
  <si>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</si>
  <si>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</si>
  <si>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</si>
  <si>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</si>
  <si>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</si>
  <si>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</si>
  <si>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</si>
  <si>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</si>
  <si>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</si>
  <si>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</si>
  <si>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</si>
  <si>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</si>
  <si>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</si>
  <si>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</si>
  <si>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</si>
  <si>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</si>
  <si>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</si>
  <si>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</si>
  <si>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</si>
  <si>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</si>
  <si>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</si>
  <si>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</si>
  <si>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</si>
  <si>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</si>
  <si>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</si>
  <si>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</si>
  <si>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</si>
  <si>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</si>
  <si>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</si>
  <si>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</si>
  <si>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</si>
  <si>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</si>
  <si>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</si>
  <si>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</si>
  <si>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</si>
  <si>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</si>
  <si>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</si>
  <si>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</si>
  <si>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</si>
  <si>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</si>
  <si>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</si>
  <si>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</si>
  <si>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</si>
  <si>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</si>
  <si>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</si>
  <si>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</si>
  <si>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</si>
  <si>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</si>
  <si>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</si>
  <si>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</si>
  <si>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</si>
  <si>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</si>
  <si>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</si>
  <si>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</si>
  <si>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</si>
  <si>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</si>
  <si>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</si>
  <si>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</si>
  <si>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</si>
  <si>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</si>
  <si>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</si>
  <si>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</si>
  <si>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</si>
  <si>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</si>
  <si>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</si>
  <si>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</si>
  <si>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</si>
  <si>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</si>
  <si>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</si>
  <si>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</si>
  <si>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</si>
  <si>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</si>
  <si>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</si>
  <si>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</si>
  <si>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</si>
  <si>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</si>
  <si>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</si>
  <si>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</si>
  <si>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</si>
  <si>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</si>
  <si>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</si>
  <si>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</si>
  <si>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</si>
  <si>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</si>
  <si>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</si>
  <si>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</si>
  <si>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</si>
  <si>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</si>
  <si>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</si>
  <si>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</si>
  <si>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</si>
  <si>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</si>
  <si>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</si>
  <si>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</si>
  <si>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</si>
  <si>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</si>
  <si>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</si>
  <si>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</si>
  <si>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</si>
  <si>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</si>
  <si>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</si>
  <si>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</si>
  <si>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</si>
  <si>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</si>
  <si>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</si>
  <si>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</si>
  <si>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</si>
  <si>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</si>
  <si>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</si>
  <si>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</si>
  <si>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</si>
  <si>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</si>
  <si>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</si>
  <si>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</si>
  <si>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</si>
  <si>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</si>
  <si>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</si>
  <si>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</si>
  <si>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</si>
  <si>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</si>
  <si>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</si>
  <si>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</si>
  <si>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</si>
  <si>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</si>
  <si>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</si>
  <si>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</si>
  <si>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</si>
  <si>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</si>
  <si>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</si>
  <si>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</si>
  <si>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</si>
  <si>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</si>
  <si>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</si>
  <si>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</si>
  <si>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</si>
  <si>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</si>
  <si>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</si>
  <si>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</si>
  <si>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</si>
  <si>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</si>
  <si>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</si>
  <si>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</si>
  <si>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</si>
  <si>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</si>
  <si>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</si>
  <si>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</si>
  <si>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</si>
  <si>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</si>
  <si>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</si>
  <si>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</si>
  <si>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</si>
  <si>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</si>
  <si>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</si>
  <si>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</si>
  <si>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</si>
  <si>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</si>
  <si>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</si>
  <si>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</si>
  <si>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</si>
  <si>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</si>
  <si>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</si>
  <si>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</si>
  <si>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</si>
  <si>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</si>
  <si>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</si>
  <si>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</si>
  <si>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</si>
  <si>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</si>
  <si>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</si>
  <si>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</si>
  <si>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</si>
  <si>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</si>
  <si>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</si>
  <si>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</si>
  <si>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</si>
  <si>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</si>
  <si>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</si>
  <si>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</si>
  <si>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</si>
  <si>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</si>
  <si>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</si>
  <si>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</si>
  <si>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</si>
  <si>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</si>
  <si>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</si>
  <si>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</si>
  <si>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</si>
  <si>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</si>
  <si>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</si>
  <si>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</si>
  <si>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</si>
  <si>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</si>
  <si>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</si>
  <si>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</si>
  <si>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</si>
  <si>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</si>
  <si>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</si>
  <si>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</si>
  <si>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</si>
  <si>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</si>
  <si>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</si>
  <si>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</si>
  <si>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</si>
  <si>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</si>
  <si>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</si>
  <si>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</si>
  <si>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</si>
  <si>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</si>
  <si>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</si>
  <si>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</si>
  <si>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</si>
  <si>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</si>
  <si>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</si>
  <si>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</si>
  <si>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</si>
  <si>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</si>
  <si>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</si>
  <si>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</si>
  <si>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</si>
  <si>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</si>
  <si>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</si>
  <si>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</si>
  <si>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</si>
  <si>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</si>
  <si>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</si>
  <si>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</si>
  <si>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</si>
  <si>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</si>
  <si>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</si>
  <si>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</si>
  <si>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</si>
  <si>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</si>
  <si>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</si>
  <si>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</si>
  <si>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</si>
  <si>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</si>
  <si>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</si>
  <si>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</si>
  <si>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</si>
  <si>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</si>
  <si>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</si>
  <si>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</si>
  <si>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</si>
  <si>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</si>
  <si>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</si>
  <si>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</si>
  <si>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</si>
  <si>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</si>
  <si>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</si>
  <si>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</si>
  <si>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</si>
  <si>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</si>
  <si>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</si>
  <si>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</si>
  <si>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</si>
  <si>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</si>
  <si>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</si>
  <si>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</si>
  <si>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</si>
  <si>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</si>
  <si>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</si>
  <si>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</si>
  <si>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</si>
  <si>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</si>
  <si>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</si>
  <si>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</si>
  <si>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</si>
  <si>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</si>
  <si>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</si>
  <si>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</si>
  <si>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</si>
  <si>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</si>
  <si>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</si>
  <si>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</si>
  <si>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</si>
  <si>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</si>
  <si>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</si>
  <si>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</si>
  <si>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</si>
  <si>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</si>
  <si>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</si>
  <si>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</si>
  <si>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</si>
  <si>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</si>
  <si>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</si>
  <si>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</si>
  <si>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</si>
  <si>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</si>
  <si>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</si>
  <si>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</si>
  <si>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</si>
  <si>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</si>
  <si>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</si>
  <si>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</si>
  <si>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</si>
  <si>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</si>
  <si>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</si>
  <si>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</si>
  <si>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</si>
  <si>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</si>
  <si>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</si>
  <si>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</si>
  <si>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</si>
  <si>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</si>
  <si>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</si>
  <si>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</si>
  <si>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</si>
  <si>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</si>
  <si>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</si>
  <si>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</si>
  <si>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</si>
  <si>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</si>
  <si>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</si>
  <si>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</si>
  <si>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</si>
  <si>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</si>
  <si>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</si>
  <si>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</si>
  <si>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</si>
  <si>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</si>
  <si>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</si>
  <si>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</si>
  <si>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</si>
  <si>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</si>
  <si>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</si>
  <si>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</si>
  <si>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</si>
  <si>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</si>
  <si>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</si>
  <si>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</si>
  <si>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</si>
  <si>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</si>
  <si>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</si>
  <si>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</si>
  <si>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</si>
  <si>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</si>
  <si>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</si>
  <si>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</si>
  <si>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</si>
  <si>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</si>
  <si>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</si>
  <si>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</si>
  <si>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</si>
  <si>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</si>
  <si>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</si>
  <si>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</si>
  <si>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</si>
  <si>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</si>
  <si>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</si>
  <si>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</si>
  <si>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</si>
  <si>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</si>
  <si>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</si>
  <si>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</si>
  <si>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</si>
  <si>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</si>
  <si>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</si>
  <si>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</si>
  <si>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</si>
  <si>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</si>
  <si>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</si>
  <si>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</si>
  <si>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</si>
  <si>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</si>
  <si>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</si>
  <si>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</si>
  <si>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</si>
  <si>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</si>
  <si>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</si>
  <si>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</si>
  <si>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</si>
  <si>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</si>
  <si>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</si>
  <si>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</si>
  <si>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</si>
  <si>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</si>
  <si>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</si>
  <si>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</si>
  <si>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</si>
  <si>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</si>
  <si>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</si>
  <si>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</si>
  <si>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</si>
  <si>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</si>
  <si>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</si>
  <si>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</si>
  <si>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</si>
  <si>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</si>
  <si>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</si>
  <si>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</si>
  <si>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</si>
  <si>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</si>
  <si>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</si>
  <si>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</si>
  <si>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</si>
  <si>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</si>
  <si>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</si>
  <si>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</si>
  <si>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</si>
  <si>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</si>
  <si>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</si>
  <si>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</si>
  <si>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</si>
  <si>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</si>
  <si>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</si>
  <si>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</si>
  <si>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</si>
  <si>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</si>
  <si>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</si>
  <si>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</si>
  <si>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</si>
  <si>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</si>
  <si>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</si>
  <si>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</si>
  <si>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</si>
  <si>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</si>
  <si>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</si>
  <si>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</si>
  <si>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</si>
  <si>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</si>
  <si>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</si>
  <si>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</si>
  <si>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</si>
  <si>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</si>
  <si>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</si>
  <si>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</si>
  <si>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</si>
  <si>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</si>
  <si>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</si>
  <si>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</si>
  <si>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</si>
  <si>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</si>
  <si>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</si>
  <si>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</si>
  <si>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</si>
  <si>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</si>
  <si>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</si>
  <si>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</si>
  <si>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</si>
  <si>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</si>
  <si>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</si>
  <si>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</si>
  <si>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</si>
  <si>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</si>
  <si>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</si>
  <si>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</si>
  <si>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</si>
  <si>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</si>
  <si>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</si>
  <si>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</si>
  <si>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</si>
  <si>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</si>
  <si>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</si>
  <si>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</si>
  <si>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</si>
  <si>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</si>
  <si>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</si>
  <si>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</si>
  <si>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</si>
  <si>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</si>
  <si>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</si>
  <si>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</si>
  <si>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</si>
  <si>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</si>
  <si>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</si>
  <si>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</si>
  <si>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</si>
  <si>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</si>
  <si>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</si>
  <si>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</si>
  <si>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</si>
  <si>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</si>
  <si>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</si>
  <si>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</si>
  <si>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</si>
  <si>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</si>
  <si>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</si>
  <si>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</si>
  <si>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</si>
  <si>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</si>
  <si>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</si>
  <si>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</si>
  <si>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</si>
  <si>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</si>
  <si>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</si>
  <si>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</si>
  <si>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</si>
  <si>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</si>
  <si>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</si>
  <si>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</si>
  <si>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</si>
  <si>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</si>
  <si>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</si>
  <si>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</si>
  <si>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</si>
  <si>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</si>
  <si>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</si>
  <si>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</si>
  <si>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</si>
  <si>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</si>
  <si>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</si>
  <si>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</si>
  <si>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</si>
  <si>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</si>
  <si>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</si>
  <si>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</si>
  <si>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</si>
  <si>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</si>
  <si>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</si>
  <si>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</si>
  <si>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</si>
  <si>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</si>
  <si>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</si>
  <si>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</si>
  <si>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</si>
  <si>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</si>
  <si>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</si>
  <si>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</si>
  <si>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</si>
  <si>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</si>
  <si>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</si>
  <si>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</si>
  <si>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</si>
  <si>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</si>
  <si>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</si>
  <si>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</si>
  <si>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</si>
  <si>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</si>
  <si>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</si>
  <si>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</si>
  <si>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</si>
  <si>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</si>
  <si>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</si>
  <si>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</si>
  <si>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</si>
  <si>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</si>
  <si>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</si>
  <si>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</si>
  <si>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</si>
  <si>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</si>
  <si>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</si>
  <si>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</si>
  <si>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</si>
  <si>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</si>
  <si>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</si>
  <si>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</si>
  <si>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</si>
  <si>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</si>
  <si>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</si>
  <si>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</si>
  <si>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</si>
  <si>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</si>
  <si>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</si>
  <si>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</si>
  <si>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</si>
  <si>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</si>
  <si>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</si>
  <si>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</si>
  <si>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</si>
  <si>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</si>
  <si>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</si>
  <si>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</si>
  <si>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</si>
  <si>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</si>
  <si>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</si>
  <si>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</si>
  <si>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</si>
  <si>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</si>
  <si>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</si>
  <si>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</si>
  <si>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</si>
  <si>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</si>
  <si>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</si>
  <si>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</si>
  <si>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</si>
  <si>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</si>
  <si>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</si>
  <si>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</si>
  <si>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</si>
  <si>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</si>
  <si>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</si>
  <si>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</si>
  <si>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</si>
  <si>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</si>
  <si>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</si>
  <si>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</si>
  <si>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</si>
  <si>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</si>
  <si>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</si>
  <si>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</si>
  <si>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</si>
  <si>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</si>
  <si>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</si>
  <si>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</si>
  <si>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</si>
  <si>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</si>
  <si>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</si>
  <si>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</si>
  <si>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</si>
  <si>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</si>
  <si>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</si>
  <si>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</si>
  <si>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</si>
  <si>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</si>
  <si>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</si>
  <si>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</si>
  <si>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</si>
  <si>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</si>
  <si>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</si>
  <si>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</si>
  <si>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</si>
  <si>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</si>
  <si>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</si>
  <si>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</si>
  <si>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</si>
  <si>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</si>
  <si>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</si>
  <si>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</si>
  <si>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</si>
  <si>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</si>
  <si>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</si>
  <si>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</si>
  <si>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</si>
  <si>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</si>
  <si>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</si>
  <si>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</si>
  <si>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</si>
  <si>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</si>
  <si>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</si>
  <si>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</si>
  <si>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</si>
  <si>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</si>
  <si>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</si>
  <si>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</si>
  <si>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</si>
  <si>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</si>
  <si>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</si>
  <si>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</si>
  <si>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</si>
  <si>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</si>
  <si>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</si>
  <si>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</si>
  <si>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</si>
  <si>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</si>
  <si>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</si>
  <si>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</si>
  <si>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</si>
  <si>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</si>
  <si>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</si>
  <si>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</si>
  <si>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</si>
  <si>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</si>
  <si>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</si>
  <si>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</si>
  <si>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</si>
  <si>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</si>
  <si>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</si>
  <si>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</si>
  <si>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</si>
  <si>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</si>
  <si>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</si>
  <si>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</si>
  <si>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</si>
  <si>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</si>
  <si>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</si>
  <si>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</si>
  <si>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</si>
  <si>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</si>
  <si>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</si>
  <si>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</si>
  <si>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</si>
  <si>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</si>
  <si>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</si>
  <si>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</si>
  <si>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</si>
  <si>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</si>
  <si>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</si>
  <si>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</si>
  <si>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</si>
  <si>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</si>
  <si>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</si>
  <si>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</si>
  <si>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</si>
  <si>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</si>
  <si>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</si>
  <si>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</si>
  <si>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</si>
  <si>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</si>
  <si>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</si>
  <si>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</si>
  <si>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</si>
  <si>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</si>
  <si>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</si>
  <si>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</si>
  <si>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</si>
  <si>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</si>
  <si>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</si>
  <si>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</si>
  <si>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</si>
  <si>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</si>
  <si>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</si>
  <si>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</si>
  <si>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</si>
  <si>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</si>
  <si>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</si>
  <si>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</si>
  <si>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</si>
  <si>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</si>
  <si>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</si>
  <si>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</si>
  <si>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</si>
  <si>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</si>
  <si>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</si>
  <si>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</si>
  <si>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</si>
  <si>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</si>
  <si>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</si>
  <si>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</si>
  <si>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</si>
  <si>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</si>
  <si>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</si>
  <si>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</si>
  <si>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</si>
  <si>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</si>
  <si>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</si>
  <si>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</si>
  <si>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</si>
  <si>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</si>
  <si>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</si>
  <si>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</si>
  <si>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</si>
  <si>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</si>
  <si>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</si>
  <si>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</si>
  <si>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</si>
  <si>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</si>
  <si>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</si>
  <si>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</si>
  <si>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</si>
  <si>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</si>
  <si>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</si>
  <si>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</si>
  <si>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</si>
  <si>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</si>
  <si>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</si>
  <si>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</si>
  <si>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</si>
  <si>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</si>
  <si>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</si>
  <si>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</si>
  <si>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</si>
  <si>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</si>
  <si>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</si>
  <si>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</si>
  <si>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</si>
  <si>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</si>
  <si>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</si>
  <si>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</si>
  <si>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</si>
  <si>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</si>
  <si>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</si>
  <si>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</si>
  <si>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</si>
  <si>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</si>
  <si>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</si>
  <si>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</si>
  <si>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</si>
  <si>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</si>
  <si>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</si>
  <si>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</si>
  <si>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</si>
  <si>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</si>
  <si>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</si>
  <si>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</si>
  <si>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</si>
  <si>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</si>
  <si>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</si>
  <si>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</si>
  <si>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</si>
  <si>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</si>
  <si>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</si>
  <si>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</si>
  <si>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</si>
  <si>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</si>
  <si>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</si>
  <si>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</si>
  <si>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</si>
  <si>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</si>
  <si>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</si>
  <si>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</si>
  <si>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</si>
  <si>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</si>
  <si>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</si>
  <si>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</si>
  <si>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</si>
  <si>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</si>
  <si>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</si>
  <si>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</si>
  <si>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</si>
  <si>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</si>
  <si>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</si>
  <si>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</si>
  <si>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</si>
  <si>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</si>
  <si>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</si>
  <si>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</si>
  <si>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</si>
  <si>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</si>
  <si>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</si>
  <si>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</si>
  <si>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</si>
  <si>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</si>
  <si>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</si>
  <si>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</si>
  <si>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</si>
  <si>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</si>
  <si>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</si>
  <si>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</si>
  <si>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</si>
  <si>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</si>
  <si>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</si>
  <si>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</si>
  <si>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</si>
  <si>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</si>
  <si>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</si>
  <si>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</si>
  <si>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</si>
  <si>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</si>
  <si>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</si>
  <si>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</si>
  <si>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</si>
  <si>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</si>
  <si>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</si>
  <si>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</si>
  <si>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</si>
  <si>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</si>
  <si>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</si>
  <si>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</si>
  <si>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</si>
  <si>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</si>
  <si>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</si>
  <si>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</si>
  <si>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</si>
  <si>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</si>
  <si>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</si>
  <si>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</si>
  <si>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</si>
  <si>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</si>
  <si>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</si>
  <si>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</si>
  <si>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</si>
  <si>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</si>
  <si>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</si>
  <si>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</si>
  <si>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</si>
  <si>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</si>
  <si>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</si>
  <si>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</si>
  <si>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</si>
  <si>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</si>
  <si>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</si>
  <si>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</si>
  <si>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</si>
  <si>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</si>
  <si>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</si>
  <si>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</si>
  <si>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</si>
  <si>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</si>
  <si>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</si>
  <si>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</si>
  <si>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</si>
  <si>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</si>
  <si>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</si>
  <si>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</si>
  <si>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</si>
  <si>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</si>
  <si>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</si>
  <si>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</si>
  <si>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</si>
  <si>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</si>
  <si>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</si>
  <si>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</si>
  <si>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</si>
  <si>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</si>
  <si>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</si>
  <si>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</si>
  <si>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</si>
  <si>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</si>
  <si>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</si>
  <si>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</si>
  <si>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</si>
  <si>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</si>
  <si>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</si>
  <si>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</si>
  <si>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</si>
  <si>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</si>
  <si>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</si>
  <si>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</si>
  <si>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</si>
  <si>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</si>
  <si>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</si>
  <si>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</si>
  <si>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</si>
  <si>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</si>
  <si>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</si>
  <si>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</si>
  <si>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</si>
  <si>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</si>
  <si>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</si>
  <si>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</si>
  <si>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</si>
  <si>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</si>
  <si>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</si>
  <si>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</si>
  <si>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</si>
  <si>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</si>
  <si>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</si>
  <si>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</si>
  <si>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</si>
  <si>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</si>
  <si>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</si>
  <si>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</si>
  <si>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</si>
  <si>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</si>
  <si>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</si>
  <si>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</si>
  <si>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</si>
  <si>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</si>
  <si>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</si>
  <si>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</si>
  <si>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</si>
  <si>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</si>
  <si>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</si>
  <si>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</si>
  <si>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</si>
  <si>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</si>
  <si>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</si>
  <si>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</si>
  <si>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</si>
  <si>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</si>
  <si>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</si>
  <si>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</si>
  <si>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</si>
  <si>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</si>
  <si>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</si>
  <si>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</si>
  <si>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</si>
  <si>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</si>
  <si>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</si>
  <si>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</si>
  <si>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</si>
  <si>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</si>
  <si>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</si>
  <si>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</si>
  <si>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</si>
  <si>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</si>
  <si>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</si>
  <si>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</si>
  <si>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</si>
  <si>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</si>
  <si>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</si>
  <si>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</si>
  <si>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</si>
  <si>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</si>
  <si>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</si>
  <si>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</si>
  <si>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</si>
  <si>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</si>
  <si>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</si>
  <si>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</si>
  <si>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</si>
  <si>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</si>
  <si>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</si>
  <si>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</si>
  <si>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</si>
  <si>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</si>
  <si>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</si>
  <si>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</si>
  <si>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</si>
  <si>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</si>
  <si>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</si>
  <si>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</si>
  <si>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</si>
  <si>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</si>
  <si>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</si>
  <si>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</si>
  <si>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</si>
  <si>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</si>
  <si>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</si>
  <si>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</si>
  <si>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</si>
  <si>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</si>
  <si>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</si>
  <si>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</si>
  <si>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</si>
  <si>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</si>
  <si>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</si>
  <si>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</si>
  <si>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</si>
  <si>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</si>
  <si>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</si>
  <si>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</si>
  <si>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</si>
  <si>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</si>
  <si>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</si>
  <si>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</si>
  <si>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</si>
  <si>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</si>
  <si>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</si>
  <si>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</si>
  <si>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</si>
  <si>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</si>
  <si>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</si>
  <si>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</si>
  <si>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</si>
  <si>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</si>
  <si>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</si>
  <si>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</si>
  <si>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</si>
  <si>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</si>
  <si>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</si>
  <si>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</si>
  <si>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</si>
  <si>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</si>
  <si>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</si>
  <si>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</si>
  <si>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</si>
  <si>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</si>
  <si>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</si>
  <si>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</si>
  <si>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</si>
  <si>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</si>
  <si>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</si>
  <si>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</si>
  <si>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</si>
  <si>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</si>
  <si>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</si>
  <si>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</si>
  <si>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</si>
  <si>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</si>
  <si>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</si>
  <si>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</si>
  <si>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</si>
  <si>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</si>
  <si>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</si>
  <si>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</si>
  <si>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</si>
  <si>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</si>
  <si>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</si>
  <si>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</si>
  <si>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</si>
  <si>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</si>
  <si>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</si>
  <si>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</si>
  <si>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</si>
  <si>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</si>
  <si>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</si>
  <si>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</si>
  <si>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</si>
  <si>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</si>
  <si>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</si>
  <si>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</si>
  <si>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</si>
  <si>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</si>
  <si>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</si>
  <si>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</si>
  <si>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</si>
  <si>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</si>
  <si>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</si>
  <si>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</si>
  <si>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</si>
  <si>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</si>
  <si>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</si>
  <si>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</si>
  <si>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</si>
  <si>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</si>
  <si>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</si>
  <si>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</si>
  <si>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</si>
  <si>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</si>
  <si>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</si>
  <si>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</si>
  <si>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</si>
  <si>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</si>
  <si>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</si>
  <si>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</si>
  <si>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</si>
  <si>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</si>
  <si>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</si>
  <si>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</si>
  <si>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</si>
  <si>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</si>
  <si>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</si>
  <si>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</si>
  <si>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</si>
  <si>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</si>
  <si>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</si>
  <si>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</si>
  <si>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</si>
  <si>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</si>
  <si>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</si>
  <si>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</si>
  <si>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</si>
  <si>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</si>
  <si>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</si>
  <si>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</si>
  <si>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</si>
  <si>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</si>
  <si>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</si>
  <si>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</si>
  <si>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</si>
  <si>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</si>
  <si>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</si>
  <si>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</si>
  <si>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</si>
  <si>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</si>
  <si>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</si>
  <si>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</si>
  <si>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</si>
  <si>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</si>
  <si>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</si>
  <si>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</si>
  <si>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</si>
  <si>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</si>
  <si>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</si>
  <si>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</si>
  <si>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</si>
  <si>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</si>
  <si>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</si>
  <si>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</si>
  <si>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</si>
  <si>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</si>
  <si>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</si>
  <si>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</si>
  <si>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</si>
  <si>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</si>
  <si>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</si>
  <si>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</si>
  <si>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</si>
  <si>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</si>
  <si>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</si>
  <si>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</si>
  <si>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</si>
  <si>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</si>
  <si>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</si>
  <si>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</si>
  <si>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</si>
  <si>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</si>
  <si>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</si>
  <si>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</si>
  <si>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</si>
  <si>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</si>
  <si>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</si>
  <si>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</si>
  <si>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</si>
  <si>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</si>
  <si>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</si>
  <si>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</si>
  <si>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</si>
  <si>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</si>
  <si>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</si>
  <si>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</si>
  <si>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</si>
  <si>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</si>
  <si>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</si>
  <si>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</si>
  <si>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</si>
  <si>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</si>
  <si>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</si>
  <si>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</si>
  <si>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</si>
  <si>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</si>
  <si>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</si>
  <si>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</si>
  <si>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</si>
  <si>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</si>
  <si>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</si>
  <si>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</si>
  <si>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</si>
  <si>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</si>
  <si>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</si>
  <si>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</si>
  <si>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</si>
  <si>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</si>
  <si>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</si>
  <si>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</si>
  <si>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</si>
  <si>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</si>
  <si>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</si>
  <si>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</si>
  <si>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</si>
  <si>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</si>
  <si>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</si>
  <si>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</si>
  <si>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</si>
  <si>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</si>
  <si>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</si>
  <si>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</si>
  <si>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</si>
  <si>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</si>
  <si>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</si>
  <si>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</si>
  <si>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</si>
  <si>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</si>
  <si>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</si>
  <si>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</si>
  <si>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</si>
  <si>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</si>
  <si>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</si>
  <si>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</si>
  <si>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</si>
  <si>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</si>
  <si>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</si>
  <si>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</si>
  <si>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</si>
  <si>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</si>
  <si>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</si>
  <si>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</si>
  <si>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</si>
  <si>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</si>
  <si>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</si>
  <si>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</si>
  <si>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</si>
  <si>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</si>
  <si>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</si>
  <si>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</si>
  <si>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</si>
  <si>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</si>
  <si>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</si>
  <si>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</si>
  <si>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</si>
  <si>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</si>
  <si>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</si>
  <si>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</si>
  <si>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</si>
  <si>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</si>
  <si>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</si>
  <si>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</si>
  <si>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</si>
  <si>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</si>
  <si>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</si>
  <si>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</si>
  <si>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</si>
  <si>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</si>
  <si>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</si>
  <si>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</si>
  <si>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</si>
  <si>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</si>
  <si>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</si>
  <si>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</si>
  <si>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</si>
  <si>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</si>
  <si>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</si>
  <si>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</si>
  <si>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</si>
  <si>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</si>
  <si>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</si>
  <si>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</si>
  <si>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</si>
  <si>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</si>
  <si>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</si>
  <si>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</si>
  <si>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</si>
  <si>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</si>
  <si>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</si>
  <si>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</si>
  <si>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</si>
  <si>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</si>
  <si>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</si>
  <si>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</si>
  <si>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</si>
  <si>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</si>
  <si>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</si>
  <si>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</si>
  <si>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</si>
  <si>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</si>
  <si>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</si>
  <si>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</si>
  <si>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</si>
  <si>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</si>
  <si>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</si>
  <si>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</si>
  <si>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</si>
  <si>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</si>
  <si>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</si>
  <si>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</si>
  <si>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</si>
  <si>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</si>
  <si>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</si>
  <si>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</si>
  <si>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</si>
  <si>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</si>
  <si>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</si>
  <si>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</si>
  <si>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</si>
  <si>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</si>
  <si>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</si>
  <si>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</si>
  <si>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</si>
  <si>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</si>
  <si>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</si>
  <si>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</si>
  <si>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</si>
  <si>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</si>
  <si>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</si>
  <si>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</si>
  <si>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</si>
  <si>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</si>
  <si>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</si>
  <si>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</si>
  <si>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</si>
  <si>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</si>
  <si>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</si>
  <si>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</si>
  <si>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</si>
  <si>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</si>
  <si>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</si>
  <si>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</si>
  <si>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</si>
  <si>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</si>
  <si>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</si>
  <si>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</si>
  <si>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</si>
  <si>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</si>
  <si>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</si>
  <si>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</si>
  <si>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</si>
  <si>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</si>
  <si>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</si>
  <si>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</si>
  <si>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</si>
  <si>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</si>
  <si>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</si>
  <si>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</si>
  <si>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</si>
  <si>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</si>
  <si>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</si>
  <si>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</si>
  <si>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</si>
  <si>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</si>
  <si>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</si>
  <si>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</si>
  <si>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</si>
  <si>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</si>
  <si>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</si>
  <si>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</si>
  <si>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</si>
  <si>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</si>
  <si>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</si>
  <si>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</si>
  <si>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</si>
  <si>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</si>
  <si>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</si>
  <si>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</si>
  <si>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</si>
  <si>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</si>
  <si>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</si>
  <si>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</si>
  <si>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</si>
  <si>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</si>
  <si>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</si>
  <si>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</si>
  <si>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</si>
  <si>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</si>
  <si>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</si>
  <si>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</si>
  <si>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</si>
  <si>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</si>
  <si>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</si>
  <si>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</si>
  <si>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</si>
  <si>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</si>
  <si>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</si>
  <si>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</si>
  <si>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</si>
  <si>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</si>
  <si>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</si>
  <si>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</si>
  <si>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</si>
  <si>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</si>
  <si>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</si>
  <si>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</si>
  <si>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</si>
  <si>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</si>
  <si>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</si>
  <si>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</si>
  <si>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</si>
  <si>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</si>
  <si>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</si>
  <si>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</si>
  <si>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</si>
  <si>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</si>
  <si>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</si>
  <si>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</si>
  <si>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</si>
  <si>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</si>
  <si>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</si>
  <si>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</si>
  <si>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</si>
  <si>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</si>
  <si>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</si>
  <si>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</si>
  <si>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</si>
  <si>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</si>
  <si>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</si>
  <si>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</si>
  <si>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</si>
  <si>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</si>
  <si>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</si>
  <si>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</si>
  <si>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</si>
  <si>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</si>
  <si>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</si>
  <si>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</si>
  <si>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</si>
  <si>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</si>
  <si>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</si>
  <si>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</si>
  <si>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</si>
  <si>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</si>
  <si>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</si>
  <si>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</si>
  <si>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</si>
  <si>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</si>
  <si>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</si>
  <si>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</si>
  <si>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</si>
  <si>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</si>
  <si>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</si>
  <si>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</si>
  <si>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</si>
  <si>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</si>
  <si>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</si>
  <si>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</si>
  <si>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</si>
  <si>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</si>
  <si>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</si>
  <si>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</si>
  <si>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</si>
  <si>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</si>
  <si>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</si>
  <si>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</si>
  <si>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</si>
  <si>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</si>
  <si>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</si>
  <si>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</si>
  <si>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</si>
  <si>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</si>
  <si>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</si>
  <si>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</si>
  <si>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</si>
  <si>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</si>
  <si>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</si>
  <si>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</si>
  <si>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</si>
  <si>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</si>
  <si>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</si>
  <si>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</si>
  <si>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</si>
  <si>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</si>
  <si>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</si>
  <si>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</si>
  <si>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</si>
  <si>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</si>
  <si>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</si>
  <si>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</si>
  <si>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</si>
  <si>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</si>
  <si>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</si>
  <si>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</si>
  <si>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</si>
  <si>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</si>
  <si>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</si>
  <si>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</si>
  <si>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</si>
  <si>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</si>
  <si>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</si>
  <si>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</si>
  <si>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</si>
  <si>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</si>
  <si>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</si>
  <si>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</si>
  <si>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</si>
  <si>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</si>
  <si>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</si>
  <si>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</si>
  <si>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</si>
  <si>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</si>
  <si>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</si>
  <si>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</si>
  <si>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</si>
  <si>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</si>
  <si>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</si>
  <si>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</si>
  <si>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</si>
  <si>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</si>
  <si>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</si>
  <si>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</si>
  <si>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</si>
  <si>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</si>
  <si>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</si>
  <si>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</si>
  <si>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</si>
  <si>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</si>
  <si>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</si>
  <si>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</si>
  <si>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</si>
  <si>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</si>
  <si>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</si>
  <si>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</si>
  <si>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</si>
  <si>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</si>
  <si>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</si>
  <si>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</si>
  <si>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</si>
  <si>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</si>
  <si>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</si>
  <si>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</si>
  <si>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</si>
  <si>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</si>
  <si>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</si>
  <si>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</si>
  <si>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</si>
  <si>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</si>
  <si>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</si>
  <si>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</si>
  <si>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</si>
  <si>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</si>
  <si>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</si>
  <si>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</si>
  <si>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</si>
  <si>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</si>
  <si>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</si>
  <si>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</si>
  <si>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</si>
  <si>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</si>
  <si>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</si>
  <si>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</si>
  <si>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</si>
  <si>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</si>
  <si>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</si>
  <si>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</si>
  <si>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</si>
  <si>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</si>
  <si>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</si>
  <si>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</si>
  <si>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</si>
  <si>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</si>
  <si>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</si>
  <si>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</si>
  <si>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</si>
  <si>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</si>
  <si>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</si>
  <si>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</si>
  <si>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</si>
  <si>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</si>
  <si>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</si>
  <si>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</si>
  <si>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</si>
  <si>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</si>
  <si>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</si>
  <si>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</si>
  <si>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</si>
  <si>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</si>
  <si>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</si>
  <si>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</si>
  <si>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</si>
  <si>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</si>
  <si>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</si>
  <si>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</si>
  <si>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</si>
  <si>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</si>
  <si>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</si>
  <si>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</si>
  <si>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</si>
  <si>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</si>
  <si>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</si>
  <si>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</si>
  <si>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</si>
  <si>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</si>
  <si>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</si>
  <si>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</si>
  <si>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</si>
  <si>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</si>
  <si>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</si>
  <si>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</si>
  <si>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</si>
  <si>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</si>
  <si>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</si>
  <si>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</si>
  <si>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</si>
  <si>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</si>
  <si>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</si>
  <si>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</si>
  <si>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</si>
  <si>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</si>
  <si>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</si>
  <si>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</si>
  <si>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</si>
  <si>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</si>
  <si>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</si>
  <si>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</si>
  <si>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</si>
  <si>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</si>
  <si>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</si>
  <si>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</si>
  <si>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</si>
  <si>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</si>
  <si>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</si>
  <si>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</si>
  <si>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</si>
  <si>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</si>
  <si>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</si>
  <si>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</si>
  <si>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</si>
  <si>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</si>
  <si>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</si>
  <si>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</si>
  <si>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</si>
  <si>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</si>
  <si>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</si>
  <si>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</si>
  <si>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</si>
  <si>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</si>
  <si>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</si>
  <si>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</si>
  <si>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</si>
  <si>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</si>
  <si>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</si>
  <si>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</si>
  <si>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</si>
  <si>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</si>
  <si>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</si>
  <si>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</si>
  <si>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</si>
  <si>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</si>
  <si>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</si>
  <si>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</si>
  <si>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</si>
  <si>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</si>
  <si>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</si>
  <si>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</si>
  <si>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</si>
  <si>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</si>
  <si>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</si>
  <si>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</si>
  <si>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</si>
  <si>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</si>
  <si>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</si>
  <si>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</si>
  <si>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</si>
  <si>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</si>
  <si>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</si>
  <si>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</si>
  <si>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</si>
  <si>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</si>
  <si>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</si>
  <si>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</si>
  <si>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</si>
  <si>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</si>
  <si>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</si>
  <si>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</si>
  <si>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</si>
  <si>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</si>
  <si>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</si>
  <si>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</si>
  <si>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</si>
  <si>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</si>
  <si>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</si>
  <si>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</si>
  <si>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</si>
  <si>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</si>
  <si>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</si>
  <si>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</si>
  <si>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</si>
  <si>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</si>
  <si>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</si>
  <si>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</si>
  <si>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</si>
  <si>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</si>
  <si>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</si>
  <si>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</si>
  <si>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</si>
  <si>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</si>
  <si>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</si>
  <si>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</si>
  <si>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</si>
  <si>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</si>
  <si>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</si>
  <si>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</si>
  <si>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</si>
  <si>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</si>
  <si>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</si>
  <si>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</si>
  <si>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</si>
  <si>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</si>
  <si>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</si>
  <si>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</si>
  <si>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</si>
  <si>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</si>
  <si>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</si>
  <si>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</si>
  <si>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</si>
  <si>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</si>
  <si>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</si>
  <si>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</si>
  <si>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</si>
  <si>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</si>
  <si>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</si>
  <si>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</si>
  <si>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</si>
  <si>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</si>
  <si>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</si>
  <si>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</si>
  <si>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</si>
  <si>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</si>
  <si>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</si>
  <si>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</si>
  <si>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</si>
  <si>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</si>
  <si>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</si>
  <si>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</si>
  <si>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</si>
  <si>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</si>
  <si>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</si>
  <si>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</si>
  <si>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</si>
  <si>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</si>
  <si>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</si>
  <si>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</si>
  <si>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</si>
  <si>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</si>
  <si>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</si>
  <si>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</si>
  <si>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</si>
  <si>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</si>
  <si>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</si>
  <si>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</si>
  <si>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</si>
  <si>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</si>
  <si>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</si>
  <si>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</si>
  <si>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</si>
  <si>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</si>
  <si>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</si>
  <si>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</si>
  <si>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</si>
  <si>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</si>
  <si>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</si>
  <si>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</si>
  <si>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</si>
  <si>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</si>
  <si>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</si>
  <si>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</si>
  <si>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</si>
  <si>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</si>
  <si>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</si>
  <si>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</si>
  <si>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</si>
  <si>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</si>
  <si>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</si>
  <si>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</si>
  <si>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</si>
  <si>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</si>
  <si>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</si>
  <si>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</si>
  <si>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</si>
  <si>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</si>
  <si>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</si>
  <si>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</si>
  <si>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</si>
  <si>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</si>
  <si>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</si>
  <si>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</si>
  <si>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</si>
  <si>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</si>
  <si>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</si>
  <si>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</si>
  <si>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</si>
  <si>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</si>
  <si>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</si>
  <si>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</si>
  <si>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</si>
  <si>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</si>
  <si>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</si>
  <si>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</si>
  <si>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</si>
  <si>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</si>
  <si>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</si>
  <si>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</si>
  <si>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</si>
  <si>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</si>
  <si>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</si>
  <si>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</si>
  <si>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</si>
  <si>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</si>
  <si>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</si>
  <si>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</si>
  <si>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</si>
  <si>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</si>
  <si>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</si>
  <si>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</si>
  <si>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</si>
  <si>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</si>
  <si>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</si>
  <si>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</si>
  <si>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</si>
  <si>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</si>
  <si>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</si>
  <si>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</si>
  <si>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</si>
  <si>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</si>
  <si>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</si>
  <si>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</si>
  <si>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</si>
  <si>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</si>
  <si>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</si>
  <si>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</si>
  <si>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</si>
  <si>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</si>
  <si>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</si>
  <si>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</si>
  <si>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</si>
  <si>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</si>
  <si>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</si>
  <si>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</si>
  <si>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</si>
  <si>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</si>
  <si>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</si>
  <si>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</si>
  <si>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</si>
  <si>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</si>
  <si>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</si>
  <si>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</si>
  <si>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</si>
  <si>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</si>
  <si>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</si>
  <si>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</si>
  <si>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</si>
  <si>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</si>
  <si>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</si>
  <si>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</si>
  <si>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</si>
  <si>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</si>
  <si>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</si>
  <si>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</si>
  <si>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</si>
  <si>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</si>
  <si>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</si>
  <si>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</si>
  <si>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</si>
  <si>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</si>
  <si>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</si>
  <si>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</si>
  <si>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</si>
  <si>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</si>
  <si>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</si>
  <si>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</si>
  <si>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</si>
  <si>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</si>
  <si>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</si>
  <si>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</si>
  <si>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</si>
  <si>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</si>
  <si>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</si>
  <si>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</si>
  <si>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</si>
  <si>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</si>
  <si>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</si>
  <si>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</si>
  <si>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</si>
  <si>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</si>
  <si>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</si>
  <si>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</si>
  <si>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</si>
  <si>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</si>
  <si>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</si>
  <si>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</si>
  <si>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</si>
  <si>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</si>
  <si>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</si>
  <si>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</si>
  <si>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</si>
  <si>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</si>
  <si>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</si>
  <si>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</si>
  <si>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</si>
  <si>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</si>
  <si>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</si>
  <si>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</si>
  <si>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</si>
  <si>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</si>
  <si>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</si>
  <si>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</si>
  <si>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</si>
  <si>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</si>
  <si>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</si>
  <si>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</si>
  <si>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</si>
  <si>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</si>
  <si>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</si>
  <si>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</si>
  <si>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</si>
  <si>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</si>
  <si>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</si>
  <si>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</si>
  <si>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</si>
  <si>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</si>
  <si>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</si>
  <si>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</si>
  <si>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</si>
  <si>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</si>
  <si>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</si>
  <si>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</si>
  <si>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</si>
  <si>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</si>
  <si>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</si>
  <si>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</si>
  <si>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</si>
  <si>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</si>
  <si>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</si>
  <si>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</si>
  <si>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</si>
  <si>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</si>
  <si>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</si>
  <si>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</si>
  <si>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</si>
  <si>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</si>
  <si>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</si>
  <si>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</si>
  <si>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</si>
  <si>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</si>
  <si>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</si>
  <si>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</si>
  <si>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</si>
  <si>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</si>
  <si>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</si>
  <si>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</si>
  <si>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</si>
  <si>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</si>
  <si>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</si>
  <si>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</si>
  <si>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</si>
  <si>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</si>
  <si>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</si>
  <si>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</si>
  <si>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</si>
  <si>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</si>
  <si>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</si>
  <si>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</si>
  <si>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</si>
  <si>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</si>
  <si>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</si>
  <si>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</si>
  <si>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</si>
  <si>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</si>
  <si>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</si>
  <si>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</si>
  <si>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</si>
  <si>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</si>
  <si>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</si>
  <si>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</si>
  <si>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</si>
  <si>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</si>
  <si>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</si>
  <si>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</si>
  <si>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</si>
  <si>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</si>
  <si>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</si>
  <si>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</si>
  <si>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</si>
  <si>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</si>
  <si>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</si>
  <si>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</si>
  <si>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</si>
  <si>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</si>
  <si>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</si>
  <si>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</si>
  <si>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</si>
  <si>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</si>
  <si>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</si>
  <si>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</si>
  <si>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</si>
  <si>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</si>
  <si>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</si>
  <si>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</si>
  <si>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</si>
  <si>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</si>
  <si>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</si>
  <si>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</si>
  <si>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</si>
  <si>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</si>
  <si>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</si>
  <si>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</si>
  <si>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</si>
  <si>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</si>
  <si>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</si>
  <si>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</si>
  <si>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</si>
  <si>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</si>
  <si>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</si>
  <si>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</si>
  <si>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</si>
  <si>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</si>
  <si>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</si>
  <si>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</si>
  <si>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</si>
  <si>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</si>
  <si>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</si>
  <si>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</si>
  <si>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</si>
  <si>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</si>
  <si>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</si>
  <si>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</si>
  <si>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</si>
  <si>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</si>
  <si>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</si>
  <si>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</si>
  <si>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</si>
  <si>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</si>
  <si>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</si>
  <si>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</si>
  <si>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</si>
  <si>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</si>
  <si>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</si>
  <si>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</si>
  <si>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</si>
  <si>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</si>
  <si>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</si>
  <si>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</si>
  <si>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</si>
  <si>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</si>
  <si>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</si>
  <si>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</si>
  <si>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</si>
  <si>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</si>
  <si>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</si>
  <si>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</si>
  <si>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</si>
  <si>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</si>
  <si>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</si>
  <si>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</si>
  <si>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</si>
  <si>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</si>
  <si>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</si>
  <si>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</si>
  <si>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</si>
  <si>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</si>
  <si>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</si>
  <si>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</si>
  <si>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</si>
  <si>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</si>
  <si>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</si>
  <si>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</si>
  <si>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</si>
  <si>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</si>
  <si>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</si>
  <si>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</si>
  <si>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</si>
  <si>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</si>
  <si>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</si>
  <si>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</si>
  <si>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</si>
  <si>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</si>
  <si>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</si>
  <si>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</si>
  <si>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</si>
  <si>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</si>
  <si>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</si>
  <si>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</si>
  <si>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</si>
  <si>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</si>
  <si>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</si>
  <si>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</si>
  <si>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</si>
  <si>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</si>
  <si>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</si>
  <si>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</si>
  <si>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</si>
  <si>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</si>
  <si>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</si>
  <si>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</si>
  <si>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</si>
  <si>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</si>
  <si>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</si>
  <si>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</si>
  <si>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</si>
  <si>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</si>
  <si>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</si>
  <si>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</si>
  <si>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</si>
  <si>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</si>
  <si>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</si>
  <si>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</si>
  <si>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</si>
  <si>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</si>
  <si>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</si>
  <si>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</si>
  <si>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</si>
  <si>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</si>
  <si>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</si>
  <si>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</si>
  <si>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</si>
  <si>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</si>
  <si>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</si>
  <si>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</si>
  <si>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</si>
  <si>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</si>
  <si>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</si>
  <si>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</si>
  <si>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</si>
  <si>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</si>
  <si>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</si>
  <si>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</si>
  <si>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</si>
  <si>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</si>
  <si>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</si>
  <si>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</si>
  <si>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</si>
  <si>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</si>
  <si>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</si>
  <si>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</si>
  <si>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</si>
  <si>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</si>
  <si>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</si>
  <si>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</si>
  <si>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</si>
  <si>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</si>
  <si>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</si>
  <si>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</si>
  <si>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</si>
  <si>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</si>
  <si>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</si>
  <si>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</si>
  <si>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</si>
  <si>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</si>
  <si>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</si>
  <si>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</si>
  <si>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</si>
  <si>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</si>
  <si>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</si>
  <si>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</si>
  <si>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</si>
  <si>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</si>
  <si>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</si>
  <si>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</si>
  <si>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</si>
  <si>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</si>
  <si>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</si>
  <si>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</si>
  <si>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</si>
  <si>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</si>
  <si>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</si>
  <si>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</si>
  <si>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</si>
  <si>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</si>
  <si>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</si>
  <si>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</si>
  <si>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</si>
  <si>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</si>
  <si>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</si>
  <si>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</si>
  <si>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</si>
  <si>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</si>
  <si>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</si>
  <si>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</si>
  <si>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</si>
  <si>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</si>
  <si>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</si>
  <si>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</si>
  <si>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</si>
  <si>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</si>
  <si>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</si>
  <si>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</si>
  <si>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</si>
  <si>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</si>
  <si>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</si>
  <si>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</si>
  <si>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</si>
  <si>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</si>
  <si>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</si>
  <si>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</si>
  <si>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</si>
  <si>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</si>
  <si>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</si>
  <si>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</si>
  <si>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</si>
  <si>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</si>
  <si>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</si>
  <si>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</si>
  <si>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</si>
  <si>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</si>
  <si>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</si>
  <si>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</si>
  <si>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</si>
  <si>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</si>
  <si>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</si>
  <si>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</si>
  <si>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</si>
  <si>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</si>
  <si>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</si>
  <si>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</si>
  <si>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</si>
  <si>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</si>
  <si>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</si>
  <si>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</si>
  <si>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</si>
  <si>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</si>
  <si>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</si>
  <si>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</si>
  <si>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</si>
  <si>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</si>
  <si>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</si>
  <si>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</si>
  <si>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</si>
  <si>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</si>
  <si>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</si>
  <si>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</si>
  <si>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</si>
  <si>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</si>
  <si>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</si>
  <si>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</si>
  <si>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</si>
  <si>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</si>
  <si>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</si>
  <si>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</si>
  <si>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</si>
  <si>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</si>
  <si>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</si>
  <si>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</si>
  <si>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</si>
  <si>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</si>
  <si>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</si>
  <si>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</si>
  <si>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</si>
  <si>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</si>
  <si>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</si>
  <si>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</si>
  <si>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</si>
  <si>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</si>
  <si>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</si>
  <si>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</si>
  <si>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</si>
  <si>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</si>
  <si>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</si>
  <si>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</si>
  <si>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</si>
  <si>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</si>
  <si>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</si>
  <si>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</si>
  <si>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</si>
  <si>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</si>
  <si>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</si>
  <si>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</si>
  <si>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</si>
  <si>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</si>
  <si>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</si>
  <si>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</si>
  <si>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</si>
  <si>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</si>
  <si>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</si>
  <si>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</si>
  <si>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</si>
  <si>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</si>
  <si>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</si>
  <si>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</si>
  <si>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</si>
  <si>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</si>
  <si>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</si>
  <si>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</si>
  <si>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</si>
  <si>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</si>
  <si>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</si>
  <si>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</si>
  <si>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</si>
  <si>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</si>
  <si>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</si>
  <si>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</si>
  <si>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</si>
  <si>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</si>
  <si>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</si>
  <si>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</si>
  <si>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</si>
  <si>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</si>
  <si>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</si>
  <si>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</si>
  <si>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</si>
  <si>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</si>
  <si>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</si>
  <si>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</si>
  <si>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</si>
  <si>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</si>
  <si>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</si>
  <si>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</si>
  <si>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</si>
  <si>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</si>
  <si>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</si>
  <si>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</si>
  <si>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</si>
  <si>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</si>
  <si>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</si>
  <si>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</si>
  <si>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</si>
  <si>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</si>
  <si>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</si>
  <si>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</si>
  <si>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</si>
  <si>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</si>
  <si>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</si>
  <si>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</si>
  <si>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</si>
  <si>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</si>
  <si>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</si>
  <si>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</si>
  <si>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</si>
  <si>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</si>
  <si>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</si>
  <si>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</si>
  <si>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</si>
  <si>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</si>
  <si>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</si>
  <si>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</si>
  <si>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</si>
  <si>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</si>
  <si>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</si>
  <si>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</si>
  <si>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</si>
  <si>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</si>
  <si>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</si>
  <si>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</si>
  <si>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</si>
  <si>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</si>
  <si>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</si>
  <si>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</si>
  <si>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</si>
  <si>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</si>
  <si>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</si>
  <si>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</si>
  <si>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</si>
  <si>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</si>
  <si>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</si>
  <si>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</si>
  <si>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</si>
  <si>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</si>
  <si>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</si>
  <si>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</si>
  <si>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</si>
  <si>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</si>
  <si>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</si>
  <si>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</si>
  <si>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</si>
  <si>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</si>
  <si>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</si>
  <si>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</si>
  <si>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</si>
  <si>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</si>
  <si>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</si>
  <si>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</si>
  <si>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</si>
  <si>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</si>
  <si>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</si>
  <si>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</si>
  <si>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</si>
  <si>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</si>
  <si>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</si>
  <si>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</si>
  <si>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</si>
  <si>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</si>
  <si>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</si>
  <si>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</si>
  <si>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</si>
  <si>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</si>
  <si>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</si>
  <si>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</si>
  <si>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</si>
  <si>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</si>
  <si>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</si>
  <si>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</si>
  <si>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</si>
  <si>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</si>
  <si>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</si>
  <si>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</si>
  <si>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</si>
  <si>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</si>
  <si>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</si>
  <si>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</si>
  <si>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</si>
  <si>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</si>
  <si>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</si>
  <si>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</si>
  <si>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</si>
  <si>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</si>
  <si>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</si>
  <si>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</si>
  <si>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</si>
  <si>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</si>
  <si>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</si>
  <si>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</si>
  <si>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</si>
  <si>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</si>
  <si>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</si>
  <si>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</si>
  <si>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</si>
  <si>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</si>
  <si>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</si>
  <si>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</si>
  <si>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</si>
  <si>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</si>
  <si>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</si>
  <si>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</si>
  <si>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</si>
  <si>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</si>
  <si>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</si>
  <si>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</si>
  <si>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</si>
  <si>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</si>
  <si>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</si>
  <si>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</si>
  <si>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</si>
  <si>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</si>
  <si>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</si>
  <si>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</si>
  <si>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</si>
  <si>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</si>
  <si>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</si>
  <si>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</si>
  <si>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</si>
  <si>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</si>
  <si>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</si>
  <si>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</si>
  <si>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</si>
  <si>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</si>
  <si>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</si>
  <si>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</si>
  <si>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</si>
  <si>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</si>
  <si>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</si>
  <si>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</si>
  <si>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</si>
  <si>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</si>
  <si>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</si>
  <si>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</si>
  <si>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</si>
  <si>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</si>
  <si>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</si>
  <si>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</si>
  <si>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</si>
  <si>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</si>
  <si>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</si>
  <si>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</si>
  <si>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</si>
  <si>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</si>
  <si>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</si>
  <si>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</si>
  <si>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</si>
  <si>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</si>
  <si>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</si>
  <si>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</si>
  <si>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</si>
  <si>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</si>
  <si>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</si>
  <si>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</si>
  <si>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</si>
  <si>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</si>
  <si>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</si>
  <si>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</si>
  <si>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</si>
  <si>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</si>
  <si>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</si>
  <si>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</si>
  <si>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</si>
  <si>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</si>
  <si>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</si>
  <si>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</si>
  <si>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</si>
  <si>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</si>
  <si>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</si>
  <si>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</si>
  <si>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</si>
  <si>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</si>
  <si>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</si>
  <si>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</si>
  <si>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</si>
  <si>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</si>
  <si>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</si>
  <si>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</si>
  <si>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</si>
  <si>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</si>
  <si>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</si>
  <si>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</si>
  <si>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</si>
  <si>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</si>
  <si>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</si>
  <si>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</si>
  <si>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</si>
  <si>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</si>
  <si>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</si>
  <si>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</si>
  <si>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</si>
  <si>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</si>
  <si>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</si>
  <si>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</si>
  <si>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</si>
  <si>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</si>
  <si>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</si>
  <si>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</si>
  <si>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</si>
  <si>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</si>
  <si>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</si>
  <si>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</si>
  <si>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</si>
  <si>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</si>
  <si>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</si>
  <si>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</si>
  <si>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</si>
  <si>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</si>
  <si>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</si>
  <si>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</si>
  <si>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</si>
  <si>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</si>
  <si>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</si>
  <si>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</si>
  <si>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</si>
  <si>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</si>
  <si>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</si>
  <si>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</si>
  <si>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</si>
  <si>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</si>
  <si>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</si>
  <si>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</si>
  <si>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</si>
  <si>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</si>
  <si>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</si>
  <si>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</si>
  <si>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</si>
  <si>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</si>
  <si>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</si>
  <si>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</si>
  <si>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</si>
  <si>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</si>
  <si>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</si>
  <si>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</si>
  <si>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</si>
  <si>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</si>
  <si>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</si>
  <si>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</si>
  <si>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</si>
  <si>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</si>
  <si>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</si>
  <si>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</si>
  <si>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</si>
  <si>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</si>
  <si>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</si>
  <si>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</si>
  <si>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</si>
  <si>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</si>
  <si>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</si>
  <si>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</si>
  <si>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</si>
  <si>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</si>
  <si>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</si>
  <si>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</si>
  <si>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</si>
  <si>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</si>
  <si>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</si>
  <si>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</si>
  <si>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</si>
  <si>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</si>
  <si>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</si>
  <si>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</si>
  <si>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</si>
  <si>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</si>
  <si>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</si>
  <si>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</si>
  <si>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</si>
  <si>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</si>
  <si>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</si>
  <si>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</si>
  <si>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</si>
  <si>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</si>
  <si>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</si>
  <si>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</si>
  <si>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</si>
  <si>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</si>
  <si>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</si>
  <si>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</si>
  <si>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</si>
  <si>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</si>
  <si>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</si>
  <si>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</si>
  <si>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</si>
  <si>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</si>
  <si>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</si>
  <si>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</si>
  <si>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</si>
  <si>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</si>
  <si>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</si>
  <si>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</si>
  <si>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</si>
  <si>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</si>
  <si>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</si>
  <si>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</si>
  <si>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</si>
  <si>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</si>
  <si>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</si>
  <si>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</si>
  <si>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</si>
  <si>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</si>
  <si>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</si>
  <si>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</si>
  <si>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</si>
  <si>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</si>
  <si>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</si>
  <si>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</si>
  <si>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</si>
  <si>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</si>
  <si>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</si>
  <si>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</si>
  <si>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</si>
  <si>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</si>
  <si>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</si>
  <si>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</si>
  <si>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</si>
  <si>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</si>
  <si>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</si>
  <si>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</si>
  <si>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</si>
  <si>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</si>
  <si>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</si>
  <si>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</si>
  <si>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</si>
  <si>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</si>
  <si>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</si>
  <si>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</si>
  <si>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</si>
  <si>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</si>
  <si>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</si>
  <si>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</si>
  <si>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</si>
  <si>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</si>
  <si>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</si>
  <si>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</si>
  <si>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</si>
  <si>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</si>
  <si>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</si>
  <si>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</si>
  <si>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</si>
  <si>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</si>
  <si>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</si>
  <si>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</si>
  <si>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</si>
  <si>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</si>
  <si>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</si>
  <si>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</si>
  <si>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</si>
  <si>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</si>
  <si>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</si>
  <si>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</si>
  <si>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</si>
  <si>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</si>
  <si>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</si>
  <si>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</si>
  <si>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</si>
  <si>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</si>
  <si>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</si>
  <si>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</si>
  <si>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</si>
  <si>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</si>
  <si>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</si>
  <si>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</si>
  <si>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</si>
  <si>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</si>
  <si>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</si>
  <si>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</si>
  <si>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</si>
  <si>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</si>
  <si>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</si>
  <si>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</si>
  <si>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</si>
  <si>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</si>
  <si>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</si>
  <si>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</si>
  <si>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</si>
  <si>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</si>
  <si>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</si>
  <si>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</si>
  <si>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</si>
  <si>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</si>
  <si>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</si>
  <si>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</si>
  <si>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</si>
  <si>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</si>
  <si>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</si>
  <si>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</si>
  <si>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</si>
  <si>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</si>
  <si>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</si>
  <si>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</si>
  <si>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</si>
  <si>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</si>
  <si>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</si>
  <si>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</si>
  <si>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</si>
  <si>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</si>
  <si>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</si>
  <si>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</si>
  <si>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</si>
  <si>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</si>
  <si>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</si>
  <si>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</si>
  <si>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</si>
  <si>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</si>
  <si>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</si>
  <si>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</si>
  <si>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</si>
  <si>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</si>
  <si>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</si>
  <si>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</si>
  <si>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</si>
  <si>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</si>
  <si>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</si>
  <si>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</si>
  <si>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</si>
  <si>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</si>
  <si>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</si>
  <si>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</si>
  <si>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</si>
  <si>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</si>
  <si>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</si>
  <si>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</si>
  <si>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</si>
  <si>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</si>
  <si>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</si>
  <si>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</si>
  <si>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</si>
  <si>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</si>
  <si>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</si>
  <si>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</si>
  <si>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</si>
  <si>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</si>
  <si>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</si>
  <si>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</si>
  <si>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</si>
  <si>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</si>
  <si>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</si>
  <si>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</si>
  <si>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</si>
  <si>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</si>
  <si>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</si>
  <si>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</si>
  <si>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</si>
  <si>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</si>
  <si>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</si>
  <si>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</si>
  <si>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</si>
  <si>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</si>
  <si>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</si>
  <si>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</si>
  <si>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</si>
  <si>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</si>
  <si>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</si>
  <si>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</si>
  <si>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</si>
  <si>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</si>
  <si>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</si>
  <si>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</si>
  <si>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</si>
  <si>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</si>
  <si>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</si>
  <si>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</si>
  <si>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</si>
  <si>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</si>
  <si>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</si>
  <si>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</si>
  <si>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</si>
  <si>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</si>
  <si>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</si>
  <si>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</si>
  <si>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</si>
  <si>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</si>
  <si>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</si>
  <si>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</si>
  <si>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</si>
  <si>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</si>
  <si>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</si>
  <si>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</si>
  <si>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</si>
  <si>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</si>
  <si>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</si>
  <si>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</si>
  <si>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</si>
  <si>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</si>
  <si>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</si>
  <si>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</si>
  <si>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</si>
  <si>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</si>
  <si>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</si>
  <si>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</si>
  <si>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</si>
  <si>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</si>
  <si>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</si>
  <si>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</si>
  <si>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</si>
  <si>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</si>
  <si>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</si>
  <si>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</si>
  <si>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</si>
  <si>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</si>
  <si>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</si>
  <si>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</si>
  <si>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</si>
  <si>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</si>
  <si>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</si>
  <si>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</si>
  <si>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</si>
  <si>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</si>
  <si>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</si>
  <si>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</si>
  <si>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</si>
  <si>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</si>
  <si>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</si>
  <si>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</si>
  <si>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</si>
  <si>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</si>
  <si>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</si>
  <si>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</si>
  <si>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</si>
  <si>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</si>
  <si>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</si>
  <si>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</si>
  <si>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</si>
  <si>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</si>
  <si>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</si>
  <si>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</si>
  <si>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</si>
  <si>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</si>
  <si>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</si>
  <si>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</si>
  <si>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</si>
  <si>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</si>
  <si>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</si>
  <si>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</si>
  <si>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</si>
  <si>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</si>
  <si>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</si>
  <si>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</si>
  <si>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</si>
  <si>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</si>
  <si>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</si>
  <si>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</si>
  <si>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</si>
  <si>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</si>
  <si>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</si>
  <si>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</si>
  <si>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</si>
  <si>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</si>
  <si>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</si>
  <si>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</si>
  <si>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</si>
  <si>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</si>
  <si>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</si>
  <si>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</si>
  <si>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</si>
  <si>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</si>
  <si>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</si>
  <si>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</si>
  <si>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</si>
  <si>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</si>
  <si>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</si>
  <si>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</si>
  <si>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</si>
  <si>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</si>
  <si>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</si>
  <si>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</si>
  <si>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</si>
  <si>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</si>
  <si>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</si>
  <si>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</si>
  <si>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</si>
  <si>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</si>
  <si>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</si>
  <si>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</si>
  <si>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</si>
  <si>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</si>
  <si>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</si>
  <si>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</si>
  <si>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</si>
  <si>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</si>
  <si>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</si>
  <si>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</si>
  <si>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</si>
  <si>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</si>
  <si>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</si>
  <si>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</si>
  <si>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</si>
  <si>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</si>
  <si>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</si>
  <si>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</si>
  <si>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</si>
  <si>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</si>
  <si>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</si>
  <si>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</si>
  <si>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</si>
  <si>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</si>
  <si>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</si>
  <si>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</si>
  <si>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</si>
  <si>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</si>
  <si>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</si>
  <si>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</si>
  <si>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</si>
  <si>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</si>
  <si>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</si>
  <si>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</si>
  <si>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</si>
  <si>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</si>
  <si>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</si>
  <si>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</si>
  <si>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</si>
  <si>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</si>
  <si>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</si>
  <si>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</si>
  <si>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</si>
  <si>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</si>
  <si>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</si>
  <si>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</si>
  <si>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</si>
  <si>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</si>
  <si>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</si>
  <si>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</si>
  <si>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</si>
  <si>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</si>
  <si>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</si>
  <si>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</si>
  <si>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</si>
  <si>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</si>
  <si>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</si>
  <si>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</si>
  <si>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</si>
  <si>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</si>
  <si>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</si>
  <si>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</si>
  <si>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</si>
  <si>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</si>
  <si>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</si>
  <si>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</si>
  <si>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</si>
  <si>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</si>
  <si>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</si>
  <si>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</si>
  <si>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</si>
  <si>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</si>
  <si>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</si>
  <si>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</si>
  <si>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</si>
  <si>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</si>
  <si>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</si>
  <si>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</si>
  <si>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</si>
  <si>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</si>
  <si>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</si>
  <si>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</si>
  <si>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</si>
  <si>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</si>
  <si>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</si>
  <si>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</si>
  <si>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</si>
  <si>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</si>
  <si>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</si>
  <si>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</si>
  <si>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</si>
  <si>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</si>
  <si>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</si>
  <si>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</si>
  <si>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</si>
  <si>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</si>
  <si>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</si>
  <si>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</si>
  <si>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</si>
  <si>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</si>
  <si>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</si>
  <si>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</si>
  <si>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</si>
  <si>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</si>
  <si>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</si>
  <si>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</si>
  <si>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</si>
  <si>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</si>
  <si>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</si>
  <si>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</si>
  <si>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</si>
  <si>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</si>
  <si>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</si>
  <si>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</si>
  <si>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</si>
  <si>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</si>
  <si>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</si>
  <si>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</si>
  <si>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</si>
  <si>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</si>
  <si>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</si>
  <si>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</si>
  <si>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</si>
  <si>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</si>
  <si>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</si>
  <si>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</si>
  <si>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</si>
  <si>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</si>
  <si>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</si>
  <si>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</si>
  <si>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</si>
  <si>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</si>
  <si>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</si>
  <si>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</si>
  <si>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</si>
  <si>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</si>
  <si>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</si>
  <si>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</si>
  <si>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</si>
  <si>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</si>
  <si>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</si>
  <si>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</si>
  <si>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</si>
  <si>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</si>
  <si>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</si>
  <si>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</si>
  <si>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</si>
  <si>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</si>
  <si>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</si>
  <si>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</si>
  <si>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</si>
  <si>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</si>
  <si>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</si>
  <si>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</si>
  <si>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</si>
  <si>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</si>
  <si>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</si>
  <si>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</si>
  <si>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</si>
  <si>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</si>
  <si>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</si>
  <si>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</si>
  <si>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</si>
  <si>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</si>
  <si>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</si>
  <si>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</si>
  <si>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</si>
  <si>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</si>
  <si>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</si>
  <si>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</si>
  <si>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</si>
  <si>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</si>
  <si>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</si>
  <si>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</si>
  <si>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</si>
  <si>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</si>
  <si>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</si>
  <si>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</si>
  <si>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</si>
  <si>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</si>
  <si>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</si>
  <si>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</si>
  <si>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</si>
  <si>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</si>
  <si>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</si>
  <si>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</si>
  <si>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</si>
  <si>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</si>
  <si>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</si>
  <si>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</si>
  <si>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</si>
  <si>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</si>
  <si>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</si>
  <si>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</si>
  <si>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</si>
  <si>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</si>
  <si>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</si>
  <si>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</si>
  <si>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</si>
  <si>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</si>
  <si>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</si>
  <si>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</si>
  <si>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</si>
  <si>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</si>
  <si>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</si>
  <si>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</si>
  <si>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</si>
  <si>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</si>
  <si>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</si>
  <si>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</si>
  <si>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</si>
  <si>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</si>
  <si>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</si>
  <si>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</si>
  <si>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</si>
  <si>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</si>
  <si>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</si>
  <si>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</si>
  <si>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</si>
  <si>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</si>
  <si>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</si>
  <si>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</si>
  <si>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</si>
  <si>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</si>
  <si>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</si>
  <si>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</si>
  <si>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</si>
  <si>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</si>
  <si>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</si>
  <si>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</si>
  <si>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</si>
  <si>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</si>
  <si>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</si>
  <si>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</si>
  <si>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</si>
  <si>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</si>
  <si>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</si>
  <si>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</si>
  <si>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</si>
  <si>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</si>
  <si>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</si>
  <si>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</si>
  <si>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</si>
  <si>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</si>
  <si>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</si>
  <si>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</si>
  <si>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</si>
  <si>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</si>
  <si>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</si>
  <si>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</si>
  <si>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</si>
  <si>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</si>
  <si>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</si>
  <si>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</si>
  <si>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</si>
  <si>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</si>
  <si>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</si>
  <si>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</si>
  <si>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</si>
  <si>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</si>
  <si>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</si>
  <si>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</si>
  <si>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</si>
  <si>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</si>
  <si>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</si>
  <si>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</si>
  <si>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</si>
  <si>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</si>
  <si>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</si>
  <si>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</si>
  <si>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</si>
  <si>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</si>
  <si>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</si>
  <si>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</si>
  <si>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</si>
  <si>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</si>
  <si>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</si>
  <si>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</si>
  <si>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</si>
  <si>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</si>
  <si>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</si>
  <si>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</si>
  <si>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</si>
  <si>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</si>
  <si>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</si>
  <si>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</si>
  <si>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</si>
  <si>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</si>
  <si>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</si>
  <si>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</si>
  <si>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</si>
  <si>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</si>
  <si>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</si>
  <si>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</si>
  <si>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</si>
  <si>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</si>
  <si>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</si>
  <si>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</si>
  <si>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</si>
  <si>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</si>
  <si>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</si>
  <si>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</si>
  <si>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</si>
  <si>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</si>
  <si>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</si>
  <si>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</si>
  <si>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</si>
  <si>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</si>
  <si>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</si>
  <si>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</si>
  <si>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</si>
  <si>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</si>
  <si>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</si>
  <si>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</si>
  <si>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</si>
  <si>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</si>
  <si>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</si>
  <si>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</si>
  <si>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</si>
  <si>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</si>
  <si>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</si>
  <si>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</si>
  <si>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</si>
  <si>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</si>
  <si>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</si>
  <si>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</si>
  <si>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</si>
  <si>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</si>
  <si>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</si>
  <si>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</si>
  <si>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</si>
  <si>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</si>
  <si>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</si>
  <si>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</si>
  <si>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</si>
  <si>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</si>
  <si>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</si>
  <si>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</si>
  <si>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</si>
  <si>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</si>
  <si>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</si>
  <si>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</si>
  <si>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</si>
  <si>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</si>
  <si>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</si>
  <si>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</si>
  <si>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</si>
  <si>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</si>
  <si>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</si>
  <si>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</si>
  <si>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</si>
  <si>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</si>
  <si>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</si>
  <si>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</si>
  <si>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</si>
  <si>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</si>
  <si>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</si>
  <si>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</si>
  <si>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</si>
  <si>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</si>
  <si>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</si>
  <si>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</si>
  <si>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</si>
  <si>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</si>
  <si>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</si>
  <si>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</si>
  <si>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</si>
  <si>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</si>
  <si>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</si>
  <si>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</si>
  <si>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</si>
  <si>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</si>
  <si>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</si>
  <si>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</si>
  <si>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</si>
  <si>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</si>
  <si>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</si>
  <si>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</si>
  <si>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</si>
  <si>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</si>
  <si>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</si>
  <si>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</si>
  <si>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</si>
  <si>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</si>
  <si>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</si>
  <si>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</si>
  <si>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</si>
  <si>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</si>
  <si>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</si>
  <si>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</si>
  <si>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</si>
  <si>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</si>
  <si>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</si>
  <si>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</si>
  <si>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</si>
  <si>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</si>
  <si>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</si>
  <si>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</si>
  <si>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</si>
  <si>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</si>
  <si>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</si>
  <si>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</si>
  <si>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</si>
  <si>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</si>
  <si>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</si>
  <si>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</si>
  <si>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</si>
  <si>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</si>
  <si>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</si>
  <si>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</si>
  <si>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</si>
  <si>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</si>
  <si>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</si>
  <si>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</si>
  <si>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</si>
  <si>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</si>
  <si>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</si>
  <si>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</si>
  <si>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</si>
  <si>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</si>
  <si>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</si>
  <si>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</si>
  <si>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</si>
  <si>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</si>
  <si>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</si>
  <si>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</si>
  <si>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</si>
  <si>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</si>
  <si>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</si>
  <si>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</si>
  <si>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</si>
  <si>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</si>
  <si>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</si>
  <si>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</si>
  <si>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</si>
  <si>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</si>
  <si>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</si>
  <si>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</si>
  <si>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</si>
  <si>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</si>
  <si>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</si>
  <si>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</si>
  <si>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</si>
  <si>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</si>
  <si>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</si>
  <si>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</si>
  <si>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</si>
  <si>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</si>
  <si>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</si>
  <si>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</si>
  <si>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</si>
  <si>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</si>
  <si>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</si>
  <si>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</si>
  <si>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</si>
  <si>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</si>
  <si>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</si>
  <si>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</si>
  <si>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</si>
  <si>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</si>
  <si>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</si>
  <si>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</si>
  <si>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</si>
  <si>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</si>
  <si>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</si>
  <si>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</si>
  <si>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</si>
  <si>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</si>
  <si>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</si>
  <si>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</si>
  <si>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</si>
  <si>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</si>
  <si>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</si>
  <si>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</si>
  <si>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</si>
  <si>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</si>
  <si>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</si>
  <si>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</si>
  <si>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</si>
  <si>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</si>
  <si>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</si>
  <si>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</si>
  <si>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</si>
  <si>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</si>
  <si>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</si>
  <si>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</si>
  <si>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</si>
  <si>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</si>
  <si>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</si>
  <si>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</si>
  <si>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</si>
  <si>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</si>
  <si>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</si>
  <si>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</si>
  <si>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</si>
  <si>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</si>
  <si>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</si>
  <si>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</si>
  <si>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</si>
  <si>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</si>
  <si>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</si>
  <si>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</si>
  <si>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</si>
  <si>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</si>
  <si>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</si>
  <si>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</si>
  <si>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</si>
  <si>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</si>
  <si>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</si>
  <si>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</si>
  <si>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</si>
  <si>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</si>
  <si>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</si>
  <si>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</si>
  <si>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</si>
  <si>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</si>
  <si>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</si>
  <si>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</si>
  <si>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</si>
  <si>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</si>
  <si>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</si>
  <si>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</si>
  <si>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</si>
  <si>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</si>
  <si>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</si>
  <si>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</si>
  <si>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</si>
  <si>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</si>
  <si>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</si>
  <si>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</si>
  <si>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</si>
  <si>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</si>
  <si>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</si>
  <si>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</si>
  <si>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</si>
  <si>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</si>
  <si>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</si>
  <si>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</si>
  <si>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</si>
  <si>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</si>
  <si>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</si>
  <si>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</si>
  <si>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</si>
  <si>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</si>
  <si>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</si>
  <si>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</si>
  <si>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</si>
  <si>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</si>
  <si>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</si>
  <si>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</si>
  <si>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</si>
  <si>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</si>
  <si>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</si>
  <si>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</si>
  <si>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</si>
  <si>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</si>
  <si>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</si>
  <si>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</si>
  <si>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</si>
  <si>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</si>
  <si>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</si>
  <si>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</si>
  <si>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</si>
  <si>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</si>
  <si>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</si>
  <si>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</si>
  <si>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</si>
  <si>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</si>
  <si>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</si>
  <si>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</si>
  <si>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</si>
  <si>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</si>
  <si>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</si>
  <si>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</si>
  <si>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</si>
  <si>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</si>
  <si>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</si>
  <si>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</si>
  <si>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</si>
  <si>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</si>
  <si>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</si>
  <si>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</si>
  <si>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</si>
  <si>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</si>
  <si>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</si>
  <si>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</si>
  <si>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</si>
  <si>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</si>
  <si>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</si>
  <si>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</si>
  <si>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</si>
  <si>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</si>
  <si>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</si>
  <si>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</si>
  <si>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</si>
  <si>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</si>
  <si>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</si>
  <si>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</si>
  <si>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</si>
  <si>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</si>
  <si>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</si>
  <si>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</si>
  <si>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</si>
  <si>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</si>
  <si>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</si>
  <si>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</si>
  <si>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</si>
  <si>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</si>
  <si>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</si>
  <si>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</si>
  <si>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</si>
  <si>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</si>
  <si>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</si>
  <si>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</si>
  <si>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</si>
  <si>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</si>
  <si>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</si>
  <si>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</si>
  <si>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</si>
  <si>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</si>
  <si>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</si>
  <si>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</si>
  <si>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</si>
  <si>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</si>
  <si>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</si>
  <si>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</si>
  <si>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</si>
  <si>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</si>
  <si>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</si>
  <si>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</si>
  <si>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</si>
  <si>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</si>
  <si>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</si>
  <si>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</si>
  <si>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</si>
  <si>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</si>
  <si>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</si>
  <si>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</si>
  <si>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</si>
  <si>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</si>
  <si>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</si>
  <si>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</si>
  <si>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</si>
  <si>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</si>
  <si>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</si>
  <si>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</si>
  <si>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</si>
  <si>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</si>
  <si>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</si>
  <si>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</si>
  <si>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</si>
  <si>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</si>
  <si>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</si>
  <si>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</si>
  <si>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</si>
  <si>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</si>
  <si>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</si>
  <si>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</si>
  <si>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</si>
  <si>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</si>
  <si>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</si>
  <si>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</si>
  <si>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</si>
  <si>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</si>
  <si>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</si>
  <si>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</si>
  <si>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</si>
  <si>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</si>
  <si>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</si>
  <si>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</si>
  <si>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</si>
  <si>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</si>
  <si>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</si>
  <si>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</si>
  <si>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</si>
  <si>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</si>
  <si>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</si>
  <si>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</si>
  <si>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</si>
  <si>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</si>
  <si>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</si>
  <si>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</si>
  <si>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</si>
  <si>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</si>
  <si>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</si>
  <si>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</si>
  <si>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</si>
  <si>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</si>
  <si>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</si>
  <si>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</si>
  <si>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</si>
  <si>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</si>
  <si>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</si>
  <si>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</si>
  <si>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</si>
  <si>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</si>
  <si>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</si>
  <si>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</si>
  <si>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</si>
  <si>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</si>
  <si>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</si>
  <si>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</si>
  <si>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</si>
  <si>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</si>
  <si>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</si>
  <si>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</si>
  <si>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</si>
  <si>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</si>
  <si>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</si>
  <si>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</si>
  <si>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</si>
  <si>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</si>
  <si>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</si>
  <si>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</si>
  <si>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</si>
  <si>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</si>
  <si>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</si>
  <si>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</si>
  <si>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</si>
  <si>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</si>
  <si>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</si>
  <si>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</si>
  <si>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</si>
  <si>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</si>
  <si>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</si>
  <si>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</si>
  <si>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</si>
  <si>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</si>
  <si>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</si>
  <si>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</si>
  <si>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</si>
  <si>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</si>
  <si>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</si>
  <si>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</si>
  <si>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</si>
  <si>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</si>
  <si>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</si>
  <si>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</si>
  <si>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</si>
  <si>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</si>
  <si>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</si>
  <si>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</si>
  <si>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</si>
  <si>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</si>
  <si>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</si>
  <si>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</si>
  <si>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</si>
  <si>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</si>
  <si>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</si>
  <si>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</si>
  <si>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</si>
  <si>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</si>
  <si>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</si>
  <si>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</si>
  <si>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</si>
  <si>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</si>
  <si>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</si>
  <si>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</si>
  <si>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</si>
  <si>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</si>
  <si>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</si>
  <si>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</si>
  <si>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</si>
  <si>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</si>
  <si>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</si>
  <si>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</si>
  <si>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</si>
  <si>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</si>
  <si>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</si>
  <si>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</si>
  <si>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</si>
  <si>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</si>
  <si>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</si>
  <si>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</si>
  <si>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</si>
  <si>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</si>
  <si>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</si>
  <si>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</si>
  <si>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</si>
  <si>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</si>
  <si>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</si>
  <si>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</si>
  <si>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</si>
  <si>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</si>
  <si>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</si>
  <si>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</si>
  <si>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</si>
  <si>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</si>
  <si>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</si>
  <si>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</si>
  <si>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</si>
  <si>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</si>
  <si>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</si>
  <si>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</si>
  <si>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</si>
  <si>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</si>
  <si>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</si>
  <si>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</si>
  <si>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</si>
  <si>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</si>
  <si>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</si>
  <si>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</si>
  <si>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</si>
  <si>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</si>
  <si>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</si>
  <si>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</si>
  <si>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</si>
  <si>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</si>
  <si>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</si>
  <si>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</si>
  <si>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</si>
  <si>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</si>
  <si>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</si>
  <si>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</si>
  <si>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</si>
  <si>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</si>
  <si>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</si>
  <si>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</si>
  <si>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</si>
  <si>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</si>
  <si>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</si>
  <si>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</si>
  <si>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</si>
  <si>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</si>
  <si>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</si>
  <si>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</si>
  <si>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</si>
  <si>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</si>
  <si>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</si>
  <si>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</si>
  <si>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</si>
  <si>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</si>
  <si>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</si>
  <si>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</si>
  <si>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</si>
  <si>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</si>
  <si>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</si>
  <si>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</si>
  <si>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</si>
  <si>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</si>
  <si>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</si>
  <si>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</si>
  <si>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</si>
  <si>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</si>
  <si>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</si>
  <si>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</si>
  <si>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</si>
  <si>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</si>
  <si>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</si>
  <si>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</si>
  <si>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</si>
  <si>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</si>
  <si>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</si>
  <si>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</si>
  <si>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</si>
  <si>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</si>
  <si>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</si>
  <si>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</si>
  <si>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</si>
  <si>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</si>
  <si>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</si>
  <si>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</si>
  <si>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</si>
  <si>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</si>
  <si>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</si>
  <si>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</si>
  <si>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</si>
  <si>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</si>
  <si>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</si>
  <si>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</si>
  <si>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</si>
  <si>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</si>
  <si>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</si>
  <si>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</si>
  <si>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</si>
  <si>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</si>
  <si>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</si>
  <si>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</si>
  <si>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</si>
  <si>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</si>
  <si>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</si>
  <si>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</si>
  <si>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</si>
  <si>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</si>
  <si>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</si>
  <si>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</si>
  <si>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</si>
  <si>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</si>
  <si>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</si>
  <si>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</si>
  <si>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</si>
  <si>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</si>
  <si>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</si>
  <si>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</si>
  <si>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</si>
  <si>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</si>
  <si>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</si>
  <si>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</si>
  <si>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</si>
  <si>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</si>
  <si>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</si>
  <si>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</si>
  <si>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</si>
  <si>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</si>
  <si>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</si>
  <si>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</si>
  <si>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</si>
  <si>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</si>
  <si>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</si>
  <si>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</si>
  <si>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</si>
  <si>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</si>
  <si>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</si>
  <si>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</si>
  <si>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</si>
  <si>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</si>
  <si>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</si>
  <si>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</si>
  <si>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</si>
  <si>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</si>
  <si>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</si>
  <si>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</si>
  <si>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</si>
  <si>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</si>
  <si>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</si>
  <si>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</si>
  <si>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</si>
  <si>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</si>
  <si>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</si>
  <si>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</si>
  <si>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</si>
  <si>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</si>
  <si>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</si>
  <si>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</si>
  <si>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</si>
  <si>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</si>
  <si>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</si>
  <si>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</si>
  <si>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</si>
  <si>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</si>
  <si>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</si>
  <si>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</si>
  <si>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</si>
  <si>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</si>
  <si>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</si>
  <si>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</si>
  <si>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</si>
  <si>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</si>
  <si>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</si>
  <si>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</si>
  <si>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</si>
  <si>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</si>
  <si>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</si>
  <si>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</si>
  <si>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</si>
  <si>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</si>
  <si>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</si>
  <si>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</si>
  <si>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</si>
  <si>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</si>
  <si>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</si>
  <si>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</si>
  <si>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</si>
  <si>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</si>
  <si>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</si>
  <si>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</si>
  <si>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</si>
  <si>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</si>
  <si>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</si>
  <si>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</si>
  <si>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</si>
  <si>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</si>
  <si>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</si>
  <si>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</si>
  <si>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</si>
  <si>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</si>
  <si>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</si>
  <si>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</si>
  <si>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</si>
  <si>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</si>
  <si>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</si>
  <si>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</si>
  <si>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</si>
  <si>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</si>
  <si>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</si>
  <si>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</si>
  <si>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</si>
  <si>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</si>
  <si>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</si>
  <si>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</si>
  <si>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</si>
  <si>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</si>
  <si>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</si>
  <si>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</si>
  <si>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</si>
  <si>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</si>
  <si>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</si>
  <si>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</si>
  <si>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</si>
  <si>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</si>
  <si>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</si>
  <si>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</si>
  <si>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</si>
  <si>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</si>
  <si>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</si>
  <si>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</si>
  <si>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</si>
  <si>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</si>
  <si>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</si>
  <si>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</si>
  <si>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</si>
  <si>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</si>
  <si>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</si>
  <si>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</si>
  <si>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</si>
  <si>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</si>
  <si>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</si>
  <si>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</si>
  <si>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</si>
  <si>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</si>
  <si>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</si>
  <si>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</si>
  <si>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</si>
  <si>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</si>
  <si>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</si>
  <si>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</si>
  <si>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</si>
  <si>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</si>
  <si>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</si>
  <si>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</si>
  <si>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</si>
  <si>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</si>
  <si>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</si>
  <si>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</si>
  <si>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</si>
  <si>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</si>
  <si>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</si>
  <si>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</si>
  <si>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</si>
  <si>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</si>
  <si>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</si>
  <si>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</si>
  <si>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</si>
  <si>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</si>
  <si>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</si>
  <si>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</si>
  <si>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</si>
  <si>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</si>
  <si>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</si>
  <si>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</si>
  <si>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</si>
  <si>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</si>
  <si>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</si>
  <si>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</si>
  <si>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</si>
  <si>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</si>
  <si>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</si>
  <si>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</si>
  <si>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</si>
  <si>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</si>
  <si>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</si>
  <si>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</si>
  <si>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</si>
  <si>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</si>
  <si>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</si>
  <si>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</si>
  <si>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</si>
  <si>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</si>
  <si>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</si>
  <si>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</si>
  <si>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</si>
  <si>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</si>
  <si>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</si>
  <si>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</si>
  <si>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</si>
  <si>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</si>
  <si>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</si>
  <si>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</si>
  <si>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</si>
  <si>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</si>
  <si>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</si>
  <si>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</si>
  <si>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</si>
  <si>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</si>
  <si>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</si>
  <si>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</si>
  <si>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</si>
  <si>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</si>
  <si>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</si>
  <si>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</si>
  <si>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</si>
  <si>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</si>
  <si>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</si>
  <si>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</si>
  <si>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</si>
  <si>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</si>
  <si>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</si>
  <si>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</si>
  <si>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</si>
  <si>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</si>
  <si>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</si>
  <si>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</si>
  <si>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</si>
  <si>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</si>
  <si>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</si>
  <si>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</si>
  <si>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</si>
  <si>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</si>
  <si>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</si>
  <si>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</si>
  <si>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</si>
  <si>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</si>
  <si>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</si>
  <si>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</si>
  <si>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</si>
  <si>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</si>
  <si>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</si>
  <si>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</si>
  <si>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</si>
  <si>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</si>
  <si>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</si>
  <si>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</si>
  <si>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</si>
  <si>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</si>
  <si>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</si>
  <si>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</si>
  <si>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</si>
  <si>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</si>
  <si>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</si>
  <si>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</si>
  <si>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</si>
  <si>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</si>
  <si>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</si>
  <si>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</si>
  <si>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</si>
  <si>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</si>
  <si>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</si>
  <si>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</si>
  <si>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</si>
  <si>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</si>
  <si>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</si>
  <si>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</si>
  <si>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</si>
  <si>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</si>
  <si>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</si>
  <si>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</si>
  <si>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</si>
  <si>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</si>
  <si>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</si>
  <si>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</si>
  <si>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</si>
  <si>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</si>
  <si>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</si>
  <si>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</si>
  <si>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</si>
  <si>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</si>
  <si>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</si>
  <si>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</si>
  <si>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</si>
  <si>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</si>
  <si>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</si>
  <si>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</si>
  <si>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</si>
  <si>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</si>
  <si>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</si>
  <si>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</si>
  <si>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</si>
  <si>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</si>
  <si>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</si>
  <si>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</si>
  <si>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</si>
  <si>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</si>
  <si>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</si>
  <si>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</si>
  <si>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</si>
  <si>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</si>
  <si>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</si>
  <si>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</si>
  <si>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</si>
  <si>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</si>
  <si>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</si>
  <si>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</si>
  <si>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</si>
  <si>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</si>
  <si>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</si>
  <si>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</si>
  <si>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</si>
  <si>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</si>
  <si>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</si>
  <si>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</si>
  <si>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</si>
  <si>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</si>
  <si>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</si>
  <si>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</si>
  <si>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</si>
  <si>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</si>
  <si>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</si>
  <si>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</si>
  <si>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</si>
  <si>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</si>
  <si>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</si>
  <si>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</si>
  <si>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</si>
  <si>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</si>
  <si>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</si>
  <si>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</si>
  <si>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</si>
  <si>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</si>
  <si>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</si>
  <si>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</si>
  <si>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</si>
  <si>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</si>
  <si>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</si>
  <si>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</si>
  <si>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</si>
  <si>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</si>
  <si>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</si>
  <si>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</si>
  <si>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</si>
  <si>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</si>
  <si>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</si>
  <si>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</si>
  <si>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</si>
  <si>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</si>
  <si>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</si>
  <si>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</si>
  <si>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</si>
  <si>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</si>
  <si>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</si>
  <si>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</si>
  <si>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</si>
  <si>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</si>
  <si>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</si>
  <si>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</si>
  <si>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</si>
  <si>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</si>
  <si>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</si>
  <si>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</si>
  <si>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</si>
  <si>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</si>
  <si>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</si>
  <si>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</si>
  <si>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</si>
  <si>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</si>
  <si>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</si>
  <si>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</si>
  <si>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</si>
  <si>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</si>
  <si>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</si>
  <si>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</si>
  <si>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</si>
  <si>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</si>
  <si>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</si>
  <si>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</si>
  <si>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</si>
  <si>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</si>
  <si>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</si>
  <si>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</si>
  <si>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</si>
  <si>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</si>
  <si>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</si>
  <si>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</si>
  <si>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</si>
  <si>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</si>
  <si>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</si>
  <si>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</si>
  <si>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</si>
  <si>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</si>
  <si>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</si>
  <si>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</si>
  <si>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</si>
  <si>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</si>
  <si>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</si>
  <si>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</si>
  <si>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</si>
  <si>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</si>
  <si>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</si>
  <si>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</si>
  <si>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</si>
  <si>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</si>
  <si>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</si>
  <si>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</si>
  <si>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</si>
  <si>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</si>
  <si>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</si>
  <si>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</si>
  <si>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</si>
  <si>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</si>
  <si>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</si>
  <si>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</si>
  <si>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</si>
  <si>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</si>
  <si>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</si>
  <si>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</si>
  <si>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</si>
  <si>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</si>
  <si>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</si>
  <si>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</si>
  <si>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</si>
  <si>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</si>
  <si>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</si>
  <si>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</si>
  <si>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</si>
  <si>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</si>
  <si>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</si>
  <si>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</si>
  <si>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</si>
  <si>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</si>
  <si>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</si>
  <si>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</si>
  <si>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</si>
  <si>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</si>
  <si>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</si>
  <si>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</si>
  <si>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</si>
  <si>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</si>
  <si>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</si>
  <si>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</si>
  <si>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</si>
  <si>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</si>
  <si>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</si>
  <si>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</si>
  <si>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</si>
  <si>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</si>
  <si>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</si>
  <si>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</si>
  <si>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</si>
  <si>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</si>
  <si>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</si>
  <si>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</si>
  <si>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</si>
  <si>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</si>
  <si>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</si>
  <si>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</si>
  <si>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</si>
  <si>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</si>
  <si>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</si>
  <si>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</si>
  <si>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</si>
  <si>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</si>
  <si>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</si>
  <si>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</si>
  <si>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</si>
  <si>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</si>
  <si>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</si>
  <si>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</si>
  <si>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</si>
  <si>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</si>
  <si>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</si>
  <si>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</si>
  <si>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</si>
  <si>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</si>
  <si>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</si>
  <si>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</si>
  <si>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</si>
  <si>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</si>
  <si>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</si>
  <si>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</si>
  <si>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</si>
  <si>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</si>
  <si>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</si>
  <si>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</si>
  <si>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</si>
  <si>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</si>
  <si>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</si>
  <si>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</si>
  <si>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</si>
  <si>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</si>
  <si>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</si>
  <si>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</si>
  <si>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</si>
  <si>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</si>
  <si>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</si>
  <si>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</si>
  <si>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</si>
  <si>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</si>
  <si>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</si>
  <si>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</si>
  <si>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</si>
  <si>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</si>
  <si>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</si>
  <si>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</si>
  <si>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</si>
  <si>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</si>
  <si>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</si>
  <si>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</si>
  <si>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</si>
  <si>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</si>
  <si>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</si>
  <si>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</si>
  <si>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</si>
  <si>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</si>
  <si>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</si>
  <si>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</si>
  <si>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</si>
  <si>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</si>
  <si>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</si>
  <si>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</si>
  <si>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</si>
  <si>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</si>
  <si>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</si>
  <si>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</si>
  <si>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</si>
  <si>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</si>
  <si>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</si>
  <si>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</si>
  <si>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</si>
  <si>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</si>
  <si>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</si>
  <si>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</si>
  <si>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</si>
  <si>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</si>
  <si>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</si>
  <si>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</si>
  <si>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</si>
  <si>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</si>
  <si>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</si>
  <si>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</si>
  <si>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</si>
  <si>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</si>
  <si>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</si>
  <si>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</si>
  <si>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</si>
  <si>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</si>
  <si>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</si>
  <si>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</si>
  <si>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</si>
  <si>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</si>
  <si>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</si>
  <si>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</si>
  <si>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</si>
  <si>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</si>
  <si>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</si>
  <si>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</si>
  <si>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</si>
  <si>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</si>
  <si>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</si>
  <si>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</si>
  <si>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</si>
  <si>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</si>
  <si>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</si>
  <si>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</si>
  <si>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</si>
  <si>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</si>
  <si>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</si>
  <si>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</si>
  <si>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</si>
  <si>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</si>
  <si>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</si>
  <si>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</si>
  <si>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</si>
  <si>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</si>
  <si>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</si>
  <si>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</si>
  <si>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</si>
  <si>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</si>
  <si>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</si>
  <si>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</si>
  <si>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</si>
  <si>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</si>
  <si>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</si>
  <si>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</si>
  <si>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</si>
  <si>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</si>
  <si>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</si>
  <si>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</si>
  <si>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</si>
  <si>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</si>
  <si>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</si>
  <si>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</si>
  <si>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</si>
  <si>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</si>
  <si>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</si>
  <si>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</si>
  <si>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</si>
  <si>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</si>
  <si>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</si>
  <si>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</si>
  <si>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</si>
  <si>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</si>
  <si>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</si>
  <si>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</si>
  <si>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</si>
  <si>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</si>
  <si>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</si>
  <si>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</si>
  <si>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</si>
  <si>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</si>
  <si>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</si>
  <si>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</si>
  <si>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</si>
  <si>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</si>
  <si>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</si>
  <si>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</si>
  <si>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</si>
  <si>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</si>
  <si>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</si>
  <si>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</si>
  <si>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</si>
  <si>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</si>
  <si>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</si>
  <si>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</si>
  <si>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</si>
  <si>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</si>
  <si>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</si>
  <si>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</si>
  <si>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</si>
  <si>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</si>
  <si>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</si>
  <si>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</si>
  <si>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</si>
  <si>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</si>
  <si>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</si>
  <si>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</si>
  <si>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</si>
  <si>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</si>
  <si>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</si>
  <si>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</si>
  <si>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</si>
  <si>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</si>
  <si>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</si>
  <si>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</si>
  <si>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</si>
  <si>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</si>
  <si>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</si>
  <si>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</si>
  <si>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</si>
  <si>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</si>
  <si>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</si>
  <si>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</si>
  <si>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</si>
  <si>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</si>
  <si>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</si>
  <si>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</si>
  <si>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</si>
  <si>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</si>
  <si>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</si>
  <si>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</si>
  <si>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</si>
  <si>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</si>
  <si>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</si>
  <si>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</si>
  <si>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</si>
  <si>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</si>
  <si>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</si>
  <si>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</si>
  <si>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</si>
  <si>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</si>
  <si>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</si>
  <si>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</si>
  <si>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</si>
  <si>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</si>
  <si>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</si>
  <si>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</si>
  <si>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</si>
  <si>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</si>
  <si>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</si>
  <si>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</si>
  <si>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</si>
  <si>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</si>
  <si>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</si>
  <si>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</si>
  <si>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</si>
  <si>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</si>
  <si>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</si>
  <si>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</si>
  <si>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</si>
  <si>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</si>
  <si>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</si>
  <si>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</si>
  <si>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</si>
  <si>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</si>
  <si>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</si>
  <si>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</si>
  <si>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</si>
  <si>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</si>
  <si>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</si>
  <si>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</si>
  <si>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</si>
  <si>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</si>
  <si>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</si>
  <si>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</si>
  <si>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</si>
  <si>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</si>
  <si>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</si>
  <si>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</si>
  <si>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</si>
  <si>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</si>
  <si>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</si>
  <si>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</si>
  <si>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</si>
  <si>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</si>
  <si>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</si>
  <si>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</si>
  <si>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</si>
  <si>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</si>
  <si>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</si>
  <si>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</si>
  <si>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</si>
  <si>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</si>
  <si>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</si>
  <si>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</si>
  <si>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</si>
  <si>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</si>
  <si>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</si>
  <si>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</si>
  <si>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</si>
  <si>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</si>
  <si>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</si>
  <si>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</si>
  <si>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</si>
  <si>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</si>
  <si>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</si>
  <si>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</si>
  <si>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</si>
  <si>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</si>
  <si>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</si>
  <si>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</si>
  <si>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</si>
  <si>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</si>
  <si>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</si>
  <si>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</si>
  <si>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</si>
  <si>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</si>
  <si>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</si>
  <si>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</si>
  <si>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</si>
  <si>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</si>
  <si>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</si>
  <si>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</si>
  <si>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</si>
  <si>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</si>
  <si>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</si>
  <si>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</si>
  <si>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</si>
  <si>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</si>
  <si>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</si>
  <si>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</si>
  <si>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</si>
  <si>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</si>
  <si>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</si>
  <si>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</si>
  <si>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</si>
  <si>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</si>
  <si>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</si>
  <si>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</si>
  <si>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</si>
  <si>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</si>
  <si>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</si>
  <si>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</si>
  <si>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</si>
  <si>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</si>
  <si>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</si>
  <si>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</si>
  <si>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</si>
  <si>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</si>
  <si>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</si>
  <si>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</si>
  <si>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</si>
  <si>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</si>
  <si>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</si>
  <si>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</si>
  <si>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</si>
  <si>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</si>
  <si>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</si>
  <si>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</si>
  <si>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</si>
  <si>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</si>
  <si>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</si>
  <si>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</si>
  <si>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</si>
  <si>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</si>
  <si>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</si>
  <si>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</si>
  <si>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</si>
  <si>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</si>
  <si>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</si>
  <si>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</si>
  <si>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</si>
  <si>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</si>
  <si>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</si>
  <si>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</si>
  <si>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</si>
  <si>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</si>
  <si>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</si>
  <si>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</si>
  <si>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</si>
  <si>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</si>
  <si>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</si>
  <si>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</si>
  <si>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</si>
  <si>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</si>
  <si>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</si>
  <si>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</si>
  <si>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</si>
  <si>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</si>
  <si>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</si>
  <si>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</si>
  <si>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</si>
  <si>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</si>
  <si>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</si>
  <si>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</si>
  <si>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</si>
  <si>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</si>
  <si>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</si>
  <si>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</si>
  <si>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</si>
  <si>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</si>
  <si>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</si>
  <si>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</si>
  <si>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</si>
  <si>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</si>
  <si>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</si>
  <si>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</si>
  <si>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</si>
  <si>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</si>
  <si>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</si>
  <si>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</si>
  <si>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</si>
  <si>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</si>
  <si>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</si>
  <si>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</si>
  <si>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</si>
  <si>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</si>
  <si>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</si>
  <si>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</si>
  <si>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</si>
  <si>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</si>
  <si>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</si>
  <si>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</si>
  <si>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</si>
  <si>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</si>
  <si>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</si>
  <si>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</si>
  <si>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</si>
  <si>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</si>
  <si>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</si>
  <si>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</si>
  <si>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</si>
  <si>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</si>
  <si>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</si>
  <si>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</si>
  <si>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</si>
  <si>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</si>
  <si>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</si>
  <si>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</si>
  <si>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</si>
  <si>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</si>
  <si>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</si>
  <si>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</si>
  <si>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</si>
  <si>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</si>
  <si>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</si>
  <si>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</si>
  <si>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</si>
  <si>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</si>
  <si>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</si>
  <si>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</si>
  <si>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</si>
  <si>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</si>
  <si>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</si>
  <si>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</si>
  <si>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</si>
  <si>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</si>
  <si>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</si>
  <si>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</si>
  <si>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</si>
  <si>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</si>
  <si>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</si>
  <si>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</si>
  <si>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</si>
  <si>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</si>
  <si>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</si>
  <si>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</si>
  <si>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</si>
  <si>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</si>
  <si>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</si>
  <si>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</si>
  <si>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</si>
  <si>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</si>
  <si>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</si>
  <si>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</si>
  <si>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</si>
  <si>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</si>
  <si>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</si>
  <si>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</si>
  <si>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</si>
  <si>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</si>
  <si>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</si>
  <si>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</si>
  <si>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</si>
  <si>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</si>
  <si>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</si>
  <si>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</si>
  <si>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</si>
  <si>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</si>
  <si>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</si>
  <si>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</si>
  <si>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</si>
  <si>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</si>
  <si>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</si>
  <si>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</si>
  <si>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</si>
  <si>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</si>
  <si>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</si>
  <si>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</si>
  <si>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</si>
  <si>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</si>
  <si>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</si>
  <si>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</si>
  <si>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</si>
  <si>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</si>
  <si>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</si>
  <si>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</si>
  <si>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</si>
  <si>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</si>
  <si>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</si>
  <si>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</si>
  <si>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</si>
  <si>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</si>
  <si>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</si>
  <si>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</si>
  <si>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</si>
  <si>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</si>
  <si>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</si>
  <si>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</si>
  <si>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</si>
  <si>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</si>
  <si>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</si>
  <si>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</si>
  <si>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</si>
  <si>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</si>
  <si>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</si>
  <si>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</si>
  <si>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</si>
  <si>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</si>
  <si>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</si>
  <si>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</si>
  <si>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</si>
  <si>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</si>
  <si>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</si>
  <si>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</si>
  <si>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</si>
  <si>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</si>
  <si>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</si>
  <si>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</si>
  <si>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</si>
  <si>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</si>
  <si>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</si>
  <si>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</si>
  <si>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</si>
  <si>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</si>
  <si>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</si>
  <si>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</si>
  <si>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</si>
  <si>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</si>
  <si>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</si>
  <si>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</si>
  <si>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</si>
  <si>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</si>
  <si>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</si>
  <si>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</si>
  <si>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</si>
  <si>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</si>
  <si>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</si>
  <si>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</si>
  <si>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</si>
  <si>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</si>
  <si>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</si>
  <si>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</si>
  <si>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</si>
  <si>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</si>
  <si>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</si>
  <si>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</si>
  <si>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</si>
  <si>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</si>
  <si>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</si>
  <si>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</si>
  <si>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</si>
  <si>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</si>
  <si>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</si>
  <si>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</si>
  <si>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</si>
  <si>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</si>
  <si>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</si>
  <si>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</si>
  <si>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</si>
  <si>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</si>
  <si>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</si>
  <si>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</si>
  <si>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</si>
  <si>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</si>
  <si>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</si>
  <si>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</si>
  <si>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</si>
  <si>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</si>
  <si>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</si>
  <si>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</si>
  <si>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</si>
  <si>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</si>
  <si>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</si>
  <si>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</si>
  <si>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</si>
  <si>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</si>
  <si>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</si>
  <si>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</si>
  <si>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</si>
  <si>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</si>
  <si>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</si>
  <si>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</si>
  <si>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</si>
  <si>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</si>
  <si>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</si>
  <si>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</si>
  <si>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</si>
  <si>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</si>
  <si>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</si>
  <si>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</si>
  <si>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</si>
  <si>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</si>
  <si>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</si>
  <si>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</si>
  <si>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</si>
  <si>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</si>
  <si>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</si>
  <si>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</si>
  <si>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</si>
  <si>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</si>
  <si>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</si>
  <si>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</si>
  <si>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</si>
  <si>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</si>
  <si>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</si>
  <si>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</si>
  <si>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</si>
  <si>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</si>
  <si>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</si>
  <si>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</si>
  <si>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</si>
  <si>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</si>
  <si>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</si>
  <si>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</si>
  <si>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</si>
  <si>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</si>
  <si>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</si>
  <si>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</si>
  <si>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</si>
  <si>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</si>
  <si>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</si>
  <si>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</si>
  <si>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</si>
  <si>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</si>
  <si>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</si>
  <si>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</si>
  <si>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</si>
  <si>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</si>
  <si>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</si>
  <si>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</si>
  <si>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</si>
  <si>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</si>
  <si>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</si>
  <si>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</si>
  <si>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</si>
  <si>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</si>
  <si>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</si>
  <si>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</si>
  <si>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</si>
  <si>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</si>
  <si>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</si>
  <si>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</si>
  <si>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</si>
  <si>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</si>
  <si>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</si>
  <si>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</si>
  <si>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</si>
  <si>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</si>
  <si>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</si>
  <si>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</si>
  <si>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</si>
  <si>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</si>
  <si>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</si>
  <si>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</si>
  <si>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</si>
  <si>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</si>
  <si>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</si>
  <si>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</si>
  <si>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</si>
  <si>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</si>
  <si>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</si>
  <si>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</si>
  <si>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</si>
  <si>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</si>
  <si>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</si>
  <si>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</si>
  <si>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</si>
  <si>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</si>
  <si>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</si>
  <si>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</si>
  <si>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</si>
  <si>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</si>
  <si>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</si>
  <si>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</si>
  <si>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</si>
  <si>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</si>
  <si>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</si>
  <si>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</si>
  <si>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</si>
  <si>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</si>
  <si>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</si>
  <si>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</si>
  <si>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</si>
  <si>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</si>
  <si>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</si>
  <si>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</si>
  <si>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</si>
  <si>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</si>
  <si>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</si>
  <si>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</si>
  <si>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</si>
  <si>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</si>
  <si>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</si>
  <si>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</si>
  <si>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</si>
  <si>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</si>
  <si>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</si>
  <si>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</si>
  <si>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</si>
  <si>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</si>
  <si>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</si>
  <si>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</si>
  <si>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</si>
  <si>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</si>
  <si>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</si>
  <si>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</si>
  <si>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</si>
  <si>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</si>
  <si>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</si>
  <si>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</si>
  <si>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</si>
  <si>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</si>
  <si>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</si>
  <si>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</si>
  <si>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</si>
  <si>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</si>
  <si>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</si>
  <si>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</si>
  <si>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</si>
  <si>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</si>
  <si>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</si>
  <si>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</si>
  <si>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</si>
  <si>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</si>
  <si>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</si>
  <si>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</si>
  <si>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</si>
  <si>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</si>
  <si>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</si>
  <si>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</si>
  <si>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</si>
  <si>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</si>
  <si>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</si>
  <si>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</si>
  <si>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</si>
  <si>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</si>
  <si>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</si>
  <si>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</si>
  <si>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</si>
  <si>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</si>
  <si>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</si>
  <si>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</si>
  <si>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</si>
  <si>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</si>
  <si>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</si>
  <si>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</si>
  <si>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</si>
  <si>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</si>
  <si>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</si>
  <si>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</si>
  <si>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</si>
  <si>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</si>
  <si>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</si>
  <si>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</si>
  <si>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</si>
  <si>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</si>
  <si>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</si>
  <si>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</si>
  <si>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</si>
  <si>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</si>
  <si>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</si>
  <si>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</si>
  <si>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</si>
  <si>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</si>
  <si>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</si>
  <si>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</si>
  <si>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</si>
  <si>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</si>
  <si>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</si>
  <si>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</si>
  <si>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</si>
  <si>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</si>
  <si>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</si>
  <si>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</si>
  <si>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</si>
  <si>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</si>
  <si>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</si>
  <si>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</si>
  <si>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</si>
  <si>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</si>
  <si>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</si>
  <si>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</si>
  <si>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</si>
  <si>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</si>
  <si>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</si>
  <si>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</si>
  <si>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</si>
  <si>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</si>
  <si>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</si>
  <si>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</si>
  <si>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</si>
  <si>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</si>
  <si>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</si>
  <si>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</si>
  <si>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</si>
  <si>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</si>
  <si>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</si>
  <si>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</si>
  <si>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</si>
  <si>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</si>
  <si>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</si>
  <si>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</si>
  <si>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</si>
  <si>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</si>
  <si>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</si>
  <si>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</si>
  <si>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</si>
  <si>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</si>
  <si>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</si>
  <si>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</si>
  <si>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</si>
  <si>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</si>
  <si>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</si>
  <si>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</si>
  <si>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</si>
  <si>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</si>
  <si>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</si>
  <si>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</si>
  <si>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</si>
  <si>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</si>
  <si>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</si>
  <si>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</si>
  <si>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</si>
  <si>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</si>
  <si>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</si>
  <si>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</si>
  <si>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</si>
  <si>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</si>
  <si>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</si>
  <si>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</si>
  <si>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</si>
  <si>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</si>
  <si>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</si>
  <si>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</si>
  <si>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</si>
  <si>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</si>
  <si>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</si>
  <si>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</si>
  <si>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</si>
  <si>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</si>
  <si>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</si>
  <si>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</si>
  <si>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</si>
  <si>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</si>
  <si>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</si>
  <si>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</si>
  <si>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</si>
  <si>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</si>
  <si>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</si>
  <si>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</si>
  <si>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</si>
  <si>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</si>
  <si>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</si>
  <si>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</si>
  <si>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</si>
  <si>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</si>
  <si>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</si>
  <si>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</si>
  <si>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</si>
  <si>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</si>
  <si>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</si>
  <si>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</si>
  <si>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</si>
  <si>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</si>
  <si>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</si>
  <si>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</si>
  <si>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</si>
  <si>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</si>
  <si>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</si>
  <si>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</si>
  <si>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</si>
  <si>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</si>
  <si>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</si>
  <si>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</si>
  <si>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</si>
  <si>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</si>
  <si>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</si>
  <si>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</si>
  <si>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</si>
  <si>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</si>
  <si>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</si>
  <si>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</si>
  <si>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</si>
  <si>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</si>
  <si>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</si>
  <si>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</si>
  <si>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</si>
  <si>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</si>
  <si>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</si>
  <si>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</si>
  <si>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</si>
  <si>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</si>
  <si>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</si>
  <si>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</si>
  <si>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</si>
  <si>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</si>
  <si>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</si>
  <si>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</si>
  <si>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</si>
  <si>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</si>
  <si>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</si>
  <si>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</si>
  <si>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</si>
  <si>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</si>
  <si>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</si>
  <si>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</si>
  <si>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</si>
  <si>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</si>
  <si>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</si>
  <si>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</si>
  <si>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</si>
  <si>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</si>
  <si>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</si>
  <si>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</si>
  <si>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</si>
  <si>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</si>
  <si>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</si>
  <si>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</si>
  <si>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</si>
  <si>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</si>
  <si>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</si>
  <si>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</si>
  <si>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</si>
  <si>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</si>
  <si>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</si>
  <si>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</si>
  <si>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</si>
  <si>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</si>
  <si>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</si>
  <si>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</si>
  <si>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</si>
  <si>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</si>
  <si>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</si>
  <si>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</si>
  <si>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</si>
  <si>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</si>
  <si>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</si>
  <si>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</si>
  <si>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</si>
  <si>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</si>
  <si>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</si>
  <si>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</si>
  <si>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</si>
  <si>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</si>
  <si>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</si>
  <si>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</si>
  <si>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</si>
  <si>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</si>
  <si>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</si>
  <si>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</si>
  <si>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</si>
  <si>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</si>
  <si>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</si>
  <si>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</si>
  <si>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</si>
  <si>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</si>
  <si>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</si>
  <si>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</si>
  <si>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</si>
  <si>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</si>
  <si>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</si>
  <si>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</si>
  <si>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</si>
  <si>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</si>
  <si>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</si>
  <si>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</si>
  <si>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</si>
  <si>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</si>
  <si>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</si>
  <si>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</si>
  <si>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</si>
  <si>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</si>
  <si>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</si>
  <si>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</si>
  <si>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</si>
  <si>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</si>
  <si>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</si>
  <si>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</si>
  <si>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</si>
  <si>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</si>
  <si>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</si>
  <si>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</si>
  <si>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</si>
  <si>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</si>
  <si>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</si>
  <si>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</si>
  <si>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</si>
  <si>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</si>
  <si>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</si>
  <si>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</si>
  <si>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</si>
  <si>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</si>
  <si>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</si>
  <si>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</si>
  <si>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</si>
  <si>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</si>
  <si>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</si>
  <si>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</si>
  <si>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</si>
  <si>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</si>
  <si>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</si>
  <si>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</si>
  <si>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</si>
  <si>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</si>
  <si>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</si>
  <si>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</si>
  <si>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</si>
  <si>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</si>
  <si>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</si>
  <si>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</si>
  <si>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</si>
  <si>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</si>
  <si>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</si>
  <si>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</si>
  <si>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</si>
  <si>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</si>
  <si>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</si>
  <si>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</si>
  <si>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</si>
  <si>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</si>
  <si>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</si>
  <si>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</si>
  <si>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</si>
  <si>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</si>
  <si>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</si>
  <si>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</si>
  <si>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</si>
  <si>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</si>
  <si>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</si>
  <si>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</si>
  <si>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</si>
  <si>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</si>
  <si>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</si>
  <si>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</si>
  <si>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</si>
  <si>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</si>
  <si>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</si>
  <si>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</si>
  <si>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</si>
  <si>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</si>
  <si>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</si>
  <si>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</si>
  <si>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</si>
  <si>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</si>
  <si>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</si>
  <si>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</si>
  <si>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</si>
  <si>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</si>
  <si>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</si>
  <si>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</si>
  <si>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</si>
  <si>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</si>
  <si>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</si>
  <si>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</si>
  <si>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</si>
  <si>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</si>
  <si>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</si>
  <si>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</si>
  <si>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</si>
  <si>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</si>
  <si>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</si>
  <si>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</si>
  <si>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</si>
  <si>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</si>
  <si>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</si>
  <si>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</si>
  <si>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</si>
  <si>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</si>
  <si>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</si>
  <si>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</si>
  <si>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</si>
  <si>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</si>
  <si>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</si>
  <si>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</si>
  <si>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</si>
  <si>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</si>
  <si>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</si>
  <si>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</si>
  <si>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</si>
  <si>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</si>
  <si>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</si>
  <si>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</si>
  <si>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</si>
  <si>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</si>
  <si>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</si>
  <si>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</si>
  <si>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</si>
  <si>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</si>
  <si>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</si>
  <si>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</si>
  <si>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</si>
  <si>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</si>
  <si>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</si>
  <si>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</si>
  <si>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</si>
  <si>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</si>
  <si>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</si>
  <si>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</si>
  <si>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</si>
  <si>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</si>
  <si>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</si>
  <si>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</si>
  <si>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</si>
  <si>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</si>
  <si>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</si>
  <si>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</si>
  <si>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</si>
  <si>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</si>
  <si>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</si>
  <si>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</si>
  <si>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</si>
  <si>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</si>
  <si>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</si>
  <si>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</si>
  <si>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</si>
  <si>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</si>
  <si>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</si>
  <si>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</si>
  <si>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</si>
  <si>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</si>
  <si>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</si>
  <si>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</si>
  <si>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</si>
  <si>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</si>
  <si>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</si>
  <si>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</si>
  <si>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</si>
  <si>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</si>
  <si>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</si>
  <si>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</si>
  <si>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</si>
  <si>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</si>
  <si>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</si>
  <si>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</si>
  <si>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</si>
  <si>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</si>
  <si>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</si>
  <si>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</si>
  <si>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</si>
  <si>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</si>
  <si>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</si>
  <si>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</si>
  <si>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</si>
  <si>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</si>
  <si>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</si>
  <si>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</si>
  <si>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</si>
  <si>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</si>
  <si>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</si>
  <si>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</si>
  <si>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</si>
  <si>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</si>
  <si>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</si>
  <si>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</si>
  <si>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</si>
  <si>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</si>
  <si>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</si>
  <si>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</si>
  <si>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</si>
  <si>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</si>
  <si>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</si>
  <si>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</si>
  <si>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</si>
  <si>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</si>
  <si>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</si>
  <si>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</si>
  <si>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</si>
  <si>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</si>
  <si>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</si>
  <si>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</si>
  <si>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</si>
  <si>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</si>
  <si>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</si>
  <si>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</si>
  <si>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</si>
  <si>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</si>
  <si>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</si>
  <si>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</si>
  <si>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</si>
  <si>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</si>
  <si>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</si>
  <si>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</si>
  <si>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</si>
  <si>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</si>
  <si>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</si>
  <si>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</si>
  <si>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</si>
  <si>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</si>
  <si>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</si>
  <si>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</si>
  <si>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</si>
  <si>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</si>
  <si>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</si>
  <si>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</si>
  <si>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</si>
  <si>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</si>
  <si>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</si>
  <si>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</si>
  <si>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</si>
  <si>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</si>
  <si>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</si>
  <si>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</si>
  <si>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</si>
  <si>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</si>
  <si>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</si>
  <si>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</si>
  <si>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</si>
  <si>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</si>
  <si>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</si>
  <si>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</si>
  <si>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</si>
  <si>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</si>
  <si>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</si>
  <si>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</si>
  <si>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</si>
  <si>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</si>
  <si>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</si>
  <si>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</si>
  <si>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</si>
  <si>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</si>
  <si>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</si>
  <si>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</si>
  <si>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</si>
  <si>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</si>
  <si>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</si>
  <si>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</si>
  <si>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</si>
  <si>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</si>
  <si>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</si>
  <si>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</si>
  <si>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</si>
  <si>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</si>
  <si>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</si>
  <si>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</si>
  <si>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</si>
  <si>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</si>
  <si>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</si>
  <si>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</si>
  <si>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</si>
  <si>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</si>
  <si>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</si>
  <si>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</si>
  <si>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</si>
  <si>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</si>
  <si>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</si>
  <si>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</si>
  <si>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</si>
  <si>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</si>
  <si>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</si>
  <si>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</si>
  <si>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</si>
  <si>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</si>
  <si>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</si>
  <si>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</si>
  <si>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</si>
  <si>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</si>
  <si>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</si>
  <si>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</si>
  <si>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</si>
  <si>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</si>
  <si>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</si>
  <si>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</si>
  <si>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</si>
  <si>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</si>
  <si>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</si>
  <si>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</si>
  <si>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</si>
  <si>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</si>
  <si>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</si>
  <si>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</si>
  <si>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</si>
  <si>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</si>
  <si>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</si>
  <si>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</si>
  <si>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</si>
  <si>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</si>
  <si>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</si>
  <si>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</si>
  <si>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</si>
  <si>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</si>
  <si>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</si>
  <si>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</si>
  <si>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</si>
  <si>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</si>
  <si>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</si>
  <si>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</si>
  <si>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</si>
  <si>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</si>
  <si>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</si>
  <si>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</si>
  <si>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</si>
  <si>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</si>
  <si>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</si>
  <si>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</si>
  <si>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</si>
  <si>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</si>
  <si>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</si>
  <si>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</si>
  <si>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</si>
  <si>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</si>
  <si>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</si>
  <si>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</si>
  <si>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</si>
  <si>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</si>
  <si>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</si>
  <si>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</si>
  <si>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</si>
  <si>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</si>
  <si>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</si>
  <si>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</si>
  <si>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</si>
  <si>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</si>
  <si>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</si>
  <si>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</si>
  <si>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</si>
  <si>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</si>
  <si>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</si>
  <si>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</si>
  <si>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</si>
  <si>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</si>
  <si>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</si>
  <si>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</si>
  <si>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</si>
  <si>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</si>
  <si>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</si>
  <si>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</si>
  <si>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</si>
  <si>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</si>
  <si>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</si>
  <si>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</si>
  <si>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</si>
  <si>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</si>
  <si>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</si>
  <si>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</si>
  <si>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</si>
  <si>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</si>
  <si>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</si>
  <si>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</si>
  <si>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</si>
  <si>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</si>
  <si>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</si>
  <si>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</si>
  <si>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</si>
  <si>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</si>
  <si>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</si>
  <si>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</si>
  <si>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</si>
  <si>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</si>
  <si>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</si>
  <si>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</si>
  <si>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</si>
  <si>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</si>
  <si>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</si>
  <si>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</si>
  <si>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</si>
  <si>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</si>
  <si>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</si>
  <si>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</si>
  <si>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</si>
  <si>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</si>
  <si>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</si>
  <si>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</si>
  <si>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</si>
  <si>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</si>
  <si>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</si>
  <si>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</si>
  <si>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</si>
  <si>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</si>
  <si>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</si>
  <si>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</si>
  <si>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</si>
  <si>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</si>
  <si>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</si>
  <si>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</si>
  <si>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</si>
  <si>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</si>
  <si>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</si>
  <si>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</si>
  <si>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</si>
  <si>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</si>
  <si>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</si>
  <si>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</si>
  <si>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</si>
  <si>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</si>
  <si>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</si>
  <si>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</si>
  <si>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</si>
  <si>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</si>
  <si>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</si>
  <si>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</si>
  <si>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</si>
  <si>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</si>
  <si>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</si>
  <si>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</si>
  <si>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</si>
  <si>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</si>
  <si>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</si>
  <si>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</si>
  <si>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</si>
  <si>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</si>
  <si>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</si>
  <si>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</si>
  <si>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</si>
  <si>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</si>
  <si>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</si>
  <si>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</si>
  <si>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</si>
  <si>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</si>
  <si>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</si>
  <si>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</si>
  <si>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</si>
  <si>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</si>
  <si>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</si>
  <si>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</si>
  <si>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</si>
  <si>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</si>
  <si>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</si>
  <si>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</si>
  <si>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</si>
  <si>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</si>
  <si>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</si>
  <si>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</si>
  <si>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</si>
  <si>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</si>
  <si>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</si>
  <si>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</si>
  <si>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</si>
  <si>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</si>
  <si>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</si>
  <si>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</si>
  <si>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</si>
  <si>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</si>
  <si>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</si>
  <si>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</si>
  <si>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</si>
  <si>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</si>
  <si>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</si>
  <si>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</si>
  <si>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</si>
  <si>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</si>
  <si>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</si>
  <si>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</si>
  <si>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</si>
  <si>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</si>
  <si>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</si>
  <si>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</si>
  <si>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</si>
  <si>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</si>
  <si>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</si>
  <si>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</si>
  <si>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</si>
  <si>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</si>
  <si>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</si>
  <si>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</si>
  <si>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</si>
  <si>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</si>
  <si>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</si>
  <si>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</si>
  <si>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</si>
  <si>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</si>
  <si>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</si>
  <si>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</si>
  <si>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</si>
  <si>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</si>
  <si>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</si>
  <si>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</si>
  <si>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</si>
  <si>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</si>
  <si>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</si>
  <si>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</si>
  <si>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</si>
  <si>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</si>
  <si>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</si>
  <si>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</si>
  <si>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</si>
  <si>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</si>
  <si>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</si>
  <si>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</si>
  <si>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</si>
  <si>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</si>
  <si>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</si>
  <si>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</si>
  <si>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</si>
  <si>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</si>
  <si>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</si>
  <si>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</si>
  <si>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</si>
  <si>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</si>
  <si>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</si>
  <si>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</si>
  <si>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</si>
  <si>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</si>
  <si>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</si>
  <si>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</si>
  <si>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</si>
  <si>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</si>
  <si>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</si>
  <si>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</si>
  <si>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</si>
  <si>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</si>
  <si>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</si>
  <si>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</si>
  <si>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</si>
  <si>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</si>
  <si>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</si>
  <si>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</si>
  <si>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</si>
  <si>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</si>
  <si>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</si>
  <si>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</si>
  <si>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</si>
  <si>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</si>
  <si>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</si>
  <si>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</si>
  <si>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</si>
  <si>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</si>
  <si>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</si>
  <si>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</si>
  <si>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</si>
  <si>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</si>
  <si>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</si>
  <si>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</si>
  <si>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</si>
  <si>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</si>
  <si>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</si>
  <si>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</si>
  <si>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</si>
  <si>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</si>
  <si>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</si>
  <si>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</si>
  <si>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</si>
  <si>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</si>
  <si>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</si>
  <si>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</si>
  <si>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</si>
  <si>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</si>
  <si>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</si>
  <si>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</si>
  <si>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</si>
  <si>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</si>
  <si>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</si>
  <si>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</si>
  <si>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</si>
  <si>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</si>
  <si>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</si>
  <si>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</si>
  <si>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</si>
  <si>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</si>
  <si>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</si>
  <si>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</si>
  <si>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</si>
  <si>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</si>
  <si>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</si>
  <si>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</si>
  <si>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</si>
  <si>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</si>
  <si>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</si>
  <si>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</si>
  <si>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</si>
  <si>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</si>
  <si>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</si>
  <si>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</si>
  <si>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</si>
  <si>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</si>
  <si>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</si>
  <si>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</si>
  <si>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</si>
  <si>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</si>
  <si>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</si>
  <si>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</si>
  <si>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</si>
  <si>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</si>
  <si>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</si>
  <si>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</si>
  <si>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</si>
  <si>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</si>
  <si>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</si>
  <si>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</si>
  <si>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</si>
  <si>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</si>
  <si>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</si>
  <si>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</si>
  <si>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</si>
  <si>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</si>
  <si>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</si>
  <si>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</si>
  <si>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</si>
  <si>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</si>
  <si>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</si>
  <si>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</si>
  <si>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</si>
  <si>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</si>
  <si>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</si>
  <si>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</si>
  <si>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</si>
  <si>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</si>
  <si>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</si>
  <si>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</si>
  <si>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</si>
  <si>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</si>
  <si>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</si>
  <si>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</si>
  <si>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</si>
  <si>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</si>
  <si>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</si>
  <si>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</si>
  <si>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</si>
  <si>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</si>
  <si>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</si>
  <si>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</si>
  <si>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</si>
  <si>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</si>
  <si>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</si>
  <si>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</si>
  <si>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</si>
  <si>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</si>
  <si>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</si>
  <si>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</si>
  <si>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</si>
  <si>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</si>
  <si>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</si>
  <si>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</si>
  <si>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</si>
  <si>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</si>
  <si>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</si>
  <si>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</si>
  <si>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</si>
  <si>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</si>
  <si>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</si>
  <si>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</si>
  <si>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</si>
  <si>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</si>
  <si>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</si>
  <si>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</si>
  <si>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</si>
  <si>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</si>
  <si>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</si>
  <si>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</si>
  <si>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</si>
  <si>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</si>
  <si>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</si>
  <si>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</si>
  <si>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</si>
  <si>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</si>
  <si>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</si>
  <si>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</si>
  <si>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</si>
  <si>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</si>
  <si>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</si>
  <si>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</si>
  <si>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</si>
  <si>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</si>
  <si>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</si>
  <si>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</si>
  <si>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</si>
  <si>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</si>
  <si>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</si>
  <si>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</si>
  <si>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</si>
  <si>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</si>
  <si>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</si>
  <si>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</si>
  <si>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</si>
  <si>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</si>
  <si>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</si>
  <si>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</si>
  <si>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</si>
  <si>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</si>
  <si>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</si>
  <si>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</si>
  <si>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</si>
  <si>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</si>
  <si>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</si>
  <si>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</si>
  <si>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</si>
  <si>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</si>
  <si>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</si>
  <si>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</si>
  <si>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</si>
  <si>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</si>
  <si>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</si>
  <si>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</si>
  <si>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</si>
  <si>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</si>
  <si>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</si>
  <si>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</si>
  <si>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</si>
  <si>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</si>
  <si>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</si>
  <si>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</si>
  <si>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</si>
  <si>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</si>
  <si>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</si>
  <si>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</si>
  <si>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</si>
  <si>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</si>
  <si>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</si>
  <si>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</si>
  <si>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</si>
  <si>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</si>
  <si>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</si>
  <si>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</si>
  <si>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</si>
  <si>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</si>
  <si>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</si>
  <si>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</si>
  <si>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</si>
  <si>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</si>
  <si>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</si>
  <si>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</si>
  <si>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</si>
  <si>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</si>
  <si>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</si>
  <si>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</si>
  <si>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</si>
  <si>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</si>
  <si>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</si>
  <si>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</si>
  <si>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</si>
  <si>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</si>
  <si>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</si>
  <si>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</si>
  <si>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</si>
  <si>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</si>
  <si>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</si>
  <si>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</si>
  <si>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</si>
  <si>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</si>
  <si>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</si>
  <si>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</si>
  <si>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</si>
  <si>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</si>
  <si>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</si>
  <si>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</si>
  <si>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</si>
  <si>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</si>
  <si>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</si>
  <si>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</si>
  <si>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</si>
  <si>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</si>
  <si>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</si>
  <si>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</si>
  <si>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</si>
  <si>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</si>
  <si>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</si>
  <si>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</si>
  <si>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</si>
  <si>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</si>
  <si>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</si>
  <si>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</si>
  <si>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</si>
  <si>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</si>
  <si>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</si>
  <si>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</si>
  <si>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</si>
  <si>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</si>
  <si>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</si>
  <si>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</si>
  <si>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</si>
  <si>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</si>
  <si>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</si>
  <si>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</si>
  <si>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</si>
  <si>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</si>
  <si>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</si>
  <si>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</si>
  <si>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</si>
  <si>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</si>
  <si>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</si>
  <si>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</si>
  <si>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</si>
  <si>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</si>
  <si>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</si>
  <si>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</si>
  <si>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</si>
  <si>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</si>
  <si>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</si>
  <si>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</si>
  <si>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</si>
  <si>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</si>
  <si>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</si>
  <si>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</si>
  <si>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</si>
  <si>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</si>
  <si>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</si>
  <si>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</si>
  <si>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</si>
  <si>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</si>
  <si>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</si>
  <si>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</si>
  <si>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</si>
  <si>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</si>
  <si>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</si>
  <si>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</si>
  <si>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</si>
  <si>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</si>
  <si>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</si>
  <si>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</si>
  <si>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</si>
  <si>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</si>
  <si>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</si>
  <si>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</si>
  <si>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</si>
  <si>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</si>
  <si>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</si>
  <si>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</si>
  <si>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</si>
  <si>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</si>
  <si>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</si>
  <si>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</si>
  <si>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</si>
  <si>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</si>
  <si>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</si>
  <si>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</si>
  <si>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</si>
  <si>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</si>
  <si>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</si>
  <si>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</si>
  <si>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</si>
  <si>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</si>
  <si>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</si>
  <si>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</si>
  <si>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</si>
  <si>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</si>
  <si>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</si>
  <si>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</si>
  <si>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</si>
  <si>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</si>
  <si>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</si>
  <si>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</si>
  <si>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</si>
  <si>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</si>
  <si>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</si>
  <si>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</si>
  <si>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</si>
  <si>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</si>
  <si>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</si>
  <si>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</si>
  <si>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</si>
  <si>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</si>
  <si>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</si>
  <si>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</si>
  <si>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</si>
  <si>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</si>
  <si>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</si>
  <si>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</si>
  <si>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</si>
  <si>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</si>
  <si>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</si>
  <si>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</si>
  <si>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</si>
  <si>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</si>
  <si>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</si>
  <si>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</si>
  <si>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</si>
  <si>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</si>
  <si>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</si>
  <si>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</si>
  <si>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</si>
  <si>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</si>
  <si>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</si>
  <si>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</si>
  <si>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</si>
  <si>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</si>
  <si>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</si>
  <si>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</si>
  <si>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</si>
  <si>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</si>
  <si>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</si>
  <si>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</si>
  <si>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</si>
  <si>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</si>
  <si>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</si>
  <si>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</si>
  <si>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</si>
  <si>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</si>
  <si>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</si>
  <si>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</si>
  <si>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</si>
  <si>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</si>
  <si>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</si>
  <si>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</si>
  <si>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</si>
  <si>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</si>
  <si>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</si>
  <si>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</si>
  <si>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</si>
  <si>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</si>
  <si>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</si>
  <si>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</si>
  <si>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</si>
  <si>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</si>
  <si>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</si>
  <si>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</si>
  <si>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</si>
  <si>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</si>
  <si>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</si>
  <si>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</si>
  <si>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</si>
  <si>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</si>
  <si>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</si>
  <si>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</si>
  <si>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</si>
  <si>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</si>
  <si>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</si>
  <si>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</si>
  <si>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</si>
  <si>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</si>
  <si>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</si>
  <si>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</si>
  <si>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</si>
  <si>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</si>
  <si>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</si>
  <si>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</si>
  <si>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</si>
  <si>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</si>
  <si>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</si>
  <si>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</si>
  <si>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</si>
  <si>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</si>
  <si>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</si>
  <si>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</si>
  <si>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</si>
  <si>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</si>
  <si>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</si>
  <si>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</si>
  <si>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</si>
  <si>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</si>
  <si>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</si>
  <si>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</si>
  <si>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</si>
  <si>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</si>
  <si>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</si>
  <si>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</si>
  <si>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</si>
  <si>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</si>
  <si>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</si>
  <si>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</si>
  <si>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</si>
  <si>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</si>
  <si>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</si>
  <si>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</si>
  <si>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</si>
  <si>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</si>
  <si>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</si>
  <si>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</si>
  <si>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</si>
  <si>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</si>
  <si>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</si>
  <si>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</si>
  <si>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</si>
  <si>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</si>
  <si>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</si>
  <si>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</si>
  <si>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</si>
  <si>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</si>
  <si>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</si>
  <si>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</si>
  <si>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</si>
  <si>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</si>
  <si>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</si>
  <si>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</si>
  <si>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</si>
  <si>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</si>
  <si>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</si>
  <si>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</si>
  <si>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</si>
  <si>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</si>
  <si>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</si>
  <si>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</si>
  <si>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</si>
  <si>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</si>
  <si>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</si>
  <si>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</si>
  <si>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</si>
  <si>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</si>
  <si>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</si>
  <si>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</si>
  <si>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</si>
  <si>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</si>
  <si>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</si>
  <si>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</si>
  <si>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</si>
  <si>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</si>
  <si>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</si>
  <si>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</si>
  <si>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</si>
  <si>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</si>
  <si>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</si>
  <si>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</si>
  <si>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</si>
  <si>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</si>
  <si>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</si>
  <si>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</si>
  <si>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</si>
  <si>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</si>
  <si>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</si>
  <si>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</si>
  <si>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</si>
  <si>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</si>
  <si>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</si>
  <si>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</si>
  <si>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</si>
  <si>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</si>
  <si>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</si>
  <si>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</si>
  <si>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</si>
  <si>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</si>
  <si>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</si>
  <si>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</si>
  <si>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</si>
  <si>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</si>
  <si>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</si>
  <si>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</si>
  <si>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</si>
  <si>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</si>
  <si>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</si>
  <si>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</si>
  <si>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</si>
  <si>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</si>
  <si>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</si>
  <si>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</si>
  <si>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</si>
  <si>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</si>
  <si>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</si>
  <si>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</si>
  <si>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</si>
  <si>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</si>
  <si>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</si>
  <si>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</si>
  <si>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</si>
  <si>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</si>
  <si>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</si>
  <si>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</si>
  <si>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</si>
  <si>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</si>
  <si>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</si>
  <si>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</si>
  <si>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</si>
  <si>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</si>
  <si>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</si>
  <si>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</si>
  <si>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</si>
  <si>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</si>
  <si>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</si>
  <si>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</si>
  <si>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</si>
  <si>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</si>
  <si>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</si>
  <si>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</si>
  <si>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</si>
  <si>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</si>
  <si>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</si>
  <si>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</si>
  <si>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</si>
  <si>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</si>
  <si>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</si>
  <si>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</si>
  <si>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</si>
  <si>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</si>
  <si>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</si>
  <si>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</si>
  <si>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</si>
  <si>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</si>
  <si>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</si>
  <si>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</si>
  <si>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</si>
  <si>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</si>
  <si>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</si>
  <si>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</si>
  <si>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</si>
  <si>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</si>
  <si>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</si>
  <si>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</si>
  <si>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</si>
  <si>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</si>
  <si>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</si>
  <si>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</si>
  <si>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</si>
  <si>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</si>
  <si>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</si>
  <si>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</si>
  <si>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</si>
  <si>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</si>
  <si>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</si>
  <si>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</si>
  <si>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</si>
  <si>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</si>
  <si>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</si>
  <si>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</si>
  <si>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</si>
  <si>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</si>
  <si>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</si>
  <si>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</si>
  <si>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</si>
  <si>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</si>
  <si>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</si>
  <si>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</si>
  <si>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</si>
  <si>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</si>
  <si>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</si>
  <si>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</si>
  <si>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</si>
  <si>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</si>
  <si>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</si>
  <si>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</si>
  <si>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</si>
  <si>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</si>
  <si>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</si>
  <si>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</si>
  <si>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</si>
  <si>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</si>
  <si>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</si>
  <si>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</si>
  <si>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</si>
  <si>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</si>
  <si>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</si>
  <si>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</si>
  <si>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</si>
  <si>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</si>
  <si>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</si>
  <si>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</si>
  <si>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</si>
  <si>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</si>
  <si>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</si>
  <si>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</si>
  <si>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</si>
  <si>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</si>
  <si>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</si>
  <si>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</si>
  <si>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</si>
  <si>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</si>
  <si>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</si>
  <si>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</si>
  <si>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</si>
  <si>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</si>
  <si>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</si>
  <si>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</si>
  <si>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</si>
  <si>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</si>
  <si>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</si>
  <si>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</si>
  <si>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</si>
  <si>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</si>
  <si>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</si>
  <si>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</si>
  <si>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</si>
  <si>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</si>
  <si>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</si>
  <si>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</si>
  <si>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</si>
  <si>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</si>
  <si>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</si>
  <si>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</si>
  <si>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</si>
  <si>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</si>
  <si>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</si>
  <si>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</si>
  <si>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</si>
  <si>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</si>
  <si>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</si>
  <si>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</si>
  <si>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</si>
  <si>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</si>
  <si>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</si>
  <si>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</si>
  <si>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</si>
  <si>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</si>
  <si>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</si>
  <si>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</si>
  <si>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</si>
  <si>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</si>
  <si>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</si>
  <si>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</si>
  <si>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</si>
  <si>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</si>
  <si>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</si>
  <si>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</si>
  <si>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</si>
  <si>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</si>
  <si>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</si>
  <si>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</si>
  <si>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</si>
  <si>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</si>
  <si>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</si>
  <si>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</si>
  <si>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</si>
  <si>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</si>
  <si>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</si>
  <si>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</si>
  <si>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</si>
  <si>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</si>
  <si>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</si>
  <si>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</si>
  <si>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</si>
  <si>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</si>
  <si>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</si>
  <si>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</si>
  <si>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</si>
  <si>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</si>
  <si>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</si>
  <si>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</si>
  <si>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</si>
  <si>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</si>
  <si>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</si>
  <si>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</si>
  <si>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</si>
  <si>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</si>
  <si>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</si>
  <si>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</si>
  <si>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</si>
  <si>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</si>
  <si>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</si>
  <si>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</si>
  <si>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</si>
  <si>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</si>
  <si>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</si>
  <si>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</si>
  <si>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</si>
  <si>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</si>
  <si>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</si>
  <si>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</si>
  <si>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</si>
  <si>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</si>
  <si>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</si>
  <si>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</si>
  <si>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</si>
  <si>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</si>
  <si>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</si>
  <si>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</si>
  <si>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</si>
  <si>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</si>
  <si>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</si>
  <si>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</si>
  <si>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</si>
  <si>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</si>
  <si>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</si>
  <si>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</si>
  <si>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</si>
  <si>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</si>
  <si>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</si>
  <si>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</si>
  <si>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</si>
  <si>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</si>
  <si>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</si>
  <si>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</si>
  <si>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</si>
  <si>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</si>
  <si>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</si>
  <si>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</si>
  <si>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</si>
  <si>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</si>
  <si>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</si>
  <si>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</si>
  <si>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</si>
  <si>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</si>
  <si>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</si>
  <si>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</si>
  <si>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</si>
  <si>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</si>
  <si>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</si>
  <si>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</si>
  <si>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</si>
  <si>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</si>
  <si>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</si>
  <si>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</si>
  <si>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</si>
  <si>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</si>
  <si>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</si>
  <si>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</si>
  <si>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</si>
  <si>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</si>
  <si>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</si>
  <si>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</si>
  <si>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</si>
  <si>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</si>
  <si>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</si>
  <si>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</si>
  <si>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</si>
  <si>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</si>
  <si>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</si>
  <si>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</si>
  <si>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</si>
  <si>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</si>
  <si>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</si>
  <si>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</si>
  <si>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</si>
  <si>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</si>
  <si>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</si>
  <si>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</si>
  <si>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</si>
  <si>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</si>
  <si>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</si>
  <si>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</si>
  <si>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</si>
  <si>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</si>
  <si>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</si>
  <si>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</si>
  <si>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</si>
  <si>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</si>
  <si>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</si>
  <si>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</si>
  <si>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</si>
  <si>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</si>
  <si>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</si>
  <si>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</si>
  <si>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</si>
  <si>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</si>
  <si>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</si>
  <si>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</si>
  <si>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</si>
  <si>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</si>
  <si>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</si>
  <si>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</si>
  <si>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</si>
  <si>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</si>
  <si>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</si>
  <si>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</si>
  <si>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</si>
  <si>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</si>
  <si>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</si>
  <si>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</si>
  <si>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</si>
  <si>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</si>
  <si>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</si>
  <si>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</si>
  <si>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</si>
  <si>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</si>
  <si>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</si>
  <si>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</si>
  <si>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</si>
  <si>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</si>
  <si>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</si>
  <si>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</si>
  <si>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</si>
  <si>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</si>
  <si>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</si>
  <si>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</si>
  <si>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</si>
  <si>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</si>
  <si>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</si>
  <si>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</si>
  <si>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</si>
  <si>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</si>
  <si>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</si>
  <si>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</si>
  <si>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</si>
  <si>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</si>
  <si>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</si>
  <si>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</si>
  <si>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</si>
  <si>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</si>
  <si>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</si>
  <si>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</si>
  <si>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</si>
  <si>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</si>
  <si>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</si>
  <si>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</si>
  <si>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</si>
  <si>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</si>
  <si>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</si>
  <si>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</si>
  <si>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</si>
  <si>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</si>
  <si>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</si>
  <si>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</si>
  <si>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</si>
  <si>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</si>
  <si>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</si>
  <si>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</si>
  <si>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</si>
  <si>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</si>
  <si>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</si>
  <si>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</si>
  <si>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</si>
  <si>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</si>
  <si>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</si>
  <si>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</si>
  <si>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</si>
  <si>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</si>
  <si>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</si>
  <si>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</si>
  <si>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</si>
  <si>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</si>
  <si>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</si>
  <si>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</si>
  <si>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</si>
  <si>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</si>
  <si>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</si>
  <si>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</si>
  <si>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</si>
  <si>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</si>
  <si>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</si>
  <si>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</si>
  <si>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</si>
  <si>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</si>
  <si>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</si>
  <si>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</si>
  <si>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</si>
  <si>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</si>
  <si>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</si>
  <si>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</si>
  <si>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</si>
  <si>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</si>
  <si>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</si>
  <si>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</si>
  <si>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</si>
  <si>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</si>
  <si>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</si>
  <si>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</si>
  <si>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</si>
  <si>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</si>
  <si>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</si>
  <si>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</si>
  <si>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</si>
  <si>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</si>
  <si>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</si>
  <si>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</si>
  <si>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</si>
  <si>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</si>
  <si>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</si>
  <si>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</si>
  <si>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</si>
  <si>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</si>
  <si>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</si>
  <si>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</si>
  <si>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</si>
  <si>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</si>
  <si>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</si>
  <si>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</si>
  <si>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</si>
  <si>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</si>
  <si>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</si>
  <si>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</si>
  <si>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</si>
  <si>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</si>
  <si>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</si>
  <si>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</si>
  <si>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</si>
  <si>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</si>
  <si>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</si>
  <si>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</si>
  <si>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</si>
  <si>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</si>
  <si>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</si>
  <si>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</si>
  <si>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</si>
  <si>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</si>
  <si>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</si>
  <si>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</si>
  <si>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</si>
  <si>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</si>
  <si>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</si>
  <si>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</si>
  <si>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</si>
  <si>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</si>
  <si>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</si>
  <si>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</si>
  <si>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</si>
  <si>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</si>
  <si>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</si>
  <si>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</si>
  <si>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</si>
  <si>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</si>
  <si>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</si>
  <si>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</si>
  <si>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</si>
  <si>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</si>
  <si>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</si>
  <si>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</si>
  <si>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</si>
  <si>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</si>
  <si>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</si>
  <si>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</si>
  <si>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</si>
  <si>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</si>
  <si>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</si>
  <si>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</si>
  <si>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</si>
  <si>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</si>
  <si>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</si>
  <si>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</si>
  <si>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</si>
  <si>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</si>
  <si>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</si>
  <si>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</si>
  <si>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</si>
  <si>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</si>
  <si>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</si>
  <si>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</si>
  <si>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</si>
  <si>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</si>
  <si>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</si>
  <si>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</si>
  <si>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</si>
  <si>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</si>
  <si>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</si>
  <si>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</si>
  <si>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</si>
  <si>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</si>
  <si>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</si>
  <si>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</si>
  <si>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</si>
  <si>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</si>
  <si>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</si>
  <si>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</si>
  <si>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</si>
  <si>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</si>
  <si>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</si>
  <si>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</si>
  <si>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</si>
  <si>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</si>
  <si>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</si>
  <si>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</si>
  <si>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</si>
  <si>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</si>
  <si>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</si>
  <si>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</si>
  <si>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</si>
  <si>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</si>
  <si>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</si>
  <si>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</si>
  <si>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</si>
  <si>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</si>
  <si>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</si>
  <si>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</si>
  <si>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</si>
  <si>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</si>
  <si>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</si>
  <si>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</si>
  <si>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</si>
  <si>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</si>
  <si>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</si>
  <si>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</si>
  <si>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</si>
  <si>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</si>
  <si>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</si>
  <si>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</si>
  <si>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</si>
  <si>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</si>
  <si>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</si>
  <si>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</si>
  <si>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</si>
  <si>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</si>
  <si>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</si>
  <si>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</si>
  <si>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</si>
  <si>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</si>
  <si>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</si>
  <si>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</si>
  <si>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</si>
  <si>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</si>
  <si>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</si>
  <si>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</si>
  <si>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</si>
  <si>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</si>
  <si>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</si>
  <si>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</si>
  <si>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</si>
  <si>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</si>
  <si>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</si>
  <si>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</si>
  <si>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</si>
  <si>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</si>
  <si>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</si>
  <si>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</si>
  <si>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</si>
  <si>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</si>
  <si>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</si>
  <si>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</si>
  <si>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</si>
  <si>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</si>
  <si>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</si>
  <si>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</si>
  <si>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</si>
  <si>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</si>
  <si>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</si>
  <si>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</si>
  <si>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</si>
  <si>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</si>
  <si>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</si>
  <si>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</si>
  <si>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</si>
  <si>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</si>
  <si>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</si>
  <si>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</si>
  <si>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</si>
  <si>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</si>
  <si>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</si>
  <si>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</si>
  <si>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</si>
  <si>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</si>
  <si>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</si>
  <si>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</si>
  <si>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</si>
  <si>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</si>
  <si>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</si>
  <si>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</si>
  <si>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</si>
  <si>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</si>
  <si>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</si>
  <si>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</si>
  <si>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</si>
  <si>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</si>
  <si>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</si>
  <si>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</si>
  <si>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</si>
  <si>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</si>
  <si>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</si>
  <si>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</si>
  <si>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</si>
  <si>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</si>
  <si>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</si>
  <si>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</si>
  <si>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</si>
  <si>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</si>
  <si>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</si>
  <si>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</si>
  <si>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</si>
  <si>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</si>
  <si>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</si>
  <si>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</si>
  <si>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</si>
  <si>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</si>
  <si>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</si>
  <si>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</si>
  <si>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</si>
  <si>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</si>
  <si>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</si>
  <si>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</si>
  <si>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</si>
  <si>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</si>
  <si>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</si>
  <si>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</si>
  <si>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</si>
  <si>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</si>
  <si>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</si>
  <si>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</si>
  <si>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</si>
  <si>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</si>
  <si>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</si>
  <si>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</si>
  <si>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</si>
  <si>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</si>
  <si>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</si>
  <si>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</si>
  <si>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</si>
  <si>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</si>
  <si>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</si>
  <si>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</si>
  <si>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</si>
  <si>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</si>
  <si>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</si>
  <si>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</si>
  <si>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</si>
  <si>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</si>
  <si>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</si>
  <si>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</si>
  <si>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</si>
  <si>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</si>
  <si>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</si>
  <si>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</si>
  <si>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</si>
  <si>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</si>
  <si>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</si>
  <si>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</si>
  <si>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</si>
  <si>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</si>
  <si>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</si>
  <si>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</si>
  <si>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</si>
  <si>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</si>
  <si>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</si>
  <si>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</si>
  <si>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</si>
  <si>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</si>
  <si>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</si>
  <si>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</si>
  <si>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</si>
  <si>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</si>
  <si>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</si>
  <si>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</si>
  <si>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</si>
  <si>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</si>
  <si>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</si>
  <si>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</si>
  <si>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</si>
  <si>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</si>
  <si>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</si>
  <si>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</si>
  <si>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</si>
  <si>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</si>
  <si>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</si>
  <si>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</si>
  <si>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</si>
  <si>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</si>
  <si>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</si>
  <si>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</si>
  <si>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</si>
  <si>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</si>
  <si>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</si>
  <si>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</si>
  <si>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</si>
  <si>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</si>
  <si>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</si>
  <si>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</si>
  <si>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</si>
  <si>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</si>
  <si>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</si>
  <si>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</si>
  <si>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</si>
  <si>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</si>
  <si>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</si>
  <si>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</si>
  <si>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</si>
  <si>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</si>
  <si>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</si>
  <si>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</si>
  <si>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</si>
  <si>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</si>
  <si>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</si>
  <si>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</si>
  <si>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</si>
  <si>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</si>
  <si>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</si>
  <si>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</si>
  <si>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</si>
  <si>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</si>
  <si>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</si>
  <si>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</si>
  <si>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</si>
  <si>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</si>
  <si>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</si>
  <si>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</si>
  <si>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</si>
  <si>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</si>
  <si>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</si>
  <si>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</si>
  <si>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</si>
  <si>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</si>
  <si>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</si>
  <si>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</si>
  <si>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</si>
  <si>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</si>
  <si>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</si>
  <si>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</si>
  <si>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</si>
  <si>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</si>
  <si>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</si>
  <si>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</si>
  <si>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</si>
  <si>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</si>
  <si>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</si>
  <si>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</si>
  <si>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</si>
  <si>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</si>
  <si>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</si>
  <si>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</si>
  <si>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</si>
  <si>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</si>
  <si>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</si>
  <si>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</si>
  <si>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</si>
  <si>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</si>
  <si>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</si>
  <si>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</si>
  <si>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</si>
  <si>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</si>
  <si>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</si>
  <si>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</si>
  <si>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</si>
  <si>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</si>
  <si>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</si>
  <si>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</si>
  <si>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</si>
  <si>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</si>
  <si>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</si>
  <si>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</si>
  <si>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</si>
  <si>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</si>
  <si>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</si>
  <si>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</si>
  <si>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</si>
  <si>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</si>
  <si>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</si>
  <si>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</si>
  <si>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</si>
  <si>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</si>
  <si>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</si>
  <si>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</si>
  <si>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</si>
  <si>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</si>
  <si>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</si>
  <si>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</si>
  <si>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</si>
  <si>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</si>
  <si>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</si>
  <si>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</si>
  <si>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</si>
  <si>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</si>
  <si>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</si>
  <si>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</si>
  <si>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</si>
  <si>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</si>
  <si>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</si>
  <si>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</si>
  <si>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</si>
  <si>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</si>
  <si>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</si>
  <si>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</si>
  <si>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</si>
  <si>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</si>
  <si>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</si>
  <si>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</si>
  <si>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</si>
  <si>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</si>
  <si>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</si>
  <si>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</si>
  <si>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</si>
  <si>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</si>
  <si>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</si>
  <si>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</si>
  <si>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</si>
  <si>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</si>
  <si>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</si>
  <si>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</si>
  <si>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</si>
  <si>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</si>
  <si>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</si>
  <si>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</si>
  <si>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</si>
  <si>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</si>
  <si>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</si>
  <si>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</si>
  <si>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</si>
  <si>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</si>
  <si>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</si>
  <si>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</si>
  <si>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</si>
  <si>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</si>
  <si>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</si>
  <si>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</si>
  <si>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</si>
  <si>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</si>
  <si>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</si>
  <si>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</si>
  <si>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</si>
  <si>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</si>
  <si>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</si>
  <si>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</si>
  <si>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</si>
  <si>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</si>
  <si>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</si>
  <si>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</si>
  <si>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</si>
  <si>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</si>
  <si>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</si>
  <si>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</si>
  <si>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</si>
  <si>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</si>
  <si>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</si>
  <si>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</si>
  <si>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</si>
  <si>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</si>
  <si>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</si>
  <si>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</si>
  <si>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</si>
  <si>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</si>
  <si>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</si>
  <si>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</si>
  <si>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</si>
  <si>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</si>
  <si>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</si>
  <si>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</si>
  <si>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</si>
  <si>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</si>
  <si>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</si>
  <si>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</si>
  <si>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</si>
  <si>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</si>
  <si>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</si>
  <si>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</si>
  <si>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</si>
  <si>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</si>
  <si>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</si>
  <si>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</si>
  <si>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</si>
  <si>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</si>
  <si>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</si>
  <si>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</si>
  <si>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</si>
  <si>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</si>
  <si>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</si>
  <si>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</si>
  <si>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</si>
  <si>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</si>
  <si>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</si>
  <si>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</si>
  <si>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</si>
  <si>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</si>
  <si>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</si>
  <si>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</si>
  <si>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</si>
  <si>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</si>
  <si>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</si>
  <si>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</si>
  <si>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</si>
  <si>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</si>
  <si>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</si>
  <si>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</si>
  <si>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</si>
  <si>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</si>
  <si>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</si>
  <si>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</si>
  <si>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</si>
  <si>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</si>
  <si>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</si>
  <si>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</si>
  <si>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</si>
  <si>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</si>
  <si>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</si>
  <si>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</si>
  <si>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</si>
  <si>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</si>
  <si>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</si>
  <si>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</si>
  <si>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</si>
  <si>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</si>
  <si>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</si>
  <si>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</si>
  <si>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</si>
  <si>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</si>
  <si>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</si>
  <si>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</si>
  <si>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</si>
  <si>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</si>
  <si>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</si>
  <si>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</si>
  <si>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</si>
  <si>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</si>
  <si>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</si>
  <si>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</si>
  <si>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</si>
  <si>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</si>
  <si>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</si>
  <si>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</si>
  <si>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</si>
  <si>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</si>
  <si>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</si>
  <si>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</si>
  <si>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</si>
  <si>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</si>
  <si>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</si>
  <si>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</si>
  <si>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</si>
  <si>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</si>
  <si>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</si>
  <si>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</si>
  <si>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</si>
  <si>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</si>
  <si>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</si>
  <si>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</si>
  <si>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</si>
  <si>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</si>
  <si>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</si>
  <si>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</si>
  <si>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</si>
  <si>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</si>
  <si>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</si>
  <si>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</si>
  <si>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</si>
  <si>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</si>
  <si>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</si>
  <si>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</si>
  <si>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</si>
  <si>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</si>
  <si>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</si>
  <si>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</si>
  <si>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</si>
  <si>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</si>
  <si>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</si>
  <si>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</si>
  <si>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</si>
  <si>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</si>
  <si>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</si>
  <si>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</si>
  <si>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</si>
  <si>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</si>
  <si>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</si>
  <si>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</si>
  <si>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</si>
  <si>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</si>
  <si>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</si>
  <si>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</si>
  <si>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</si>
  <si>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</si>
  <si>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</si>
  <si>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</si>
  <si>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</si>
  <si>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</si>
  <si>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</si>
  <si>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</si>
  <si>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</si>
  <si>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</si>
  <si>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</si>
  <si>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</si>
  <si>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</si>
  <si>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</si>
  <si>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</si>
  <si>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</si>
  <si>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</si>
  <si>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</si>
  <si>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</si>
  <si>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</si>
  <si>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</si>
  <si>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</si>
  <si>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</si>
  <si>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</si>
  <si>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</si>
  <si>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</si>
  <si>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</si>
  <si>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</si>
  <si>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</si>
  <si>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</si>
  <si>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</si>
  <si>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</si>
  <si>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</si>
  <si>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</si>
  <si>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</si>
  <si>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</si>
  <si>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</si>
  <si>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</si>
  <si>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</si>
  <si>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</si>
  <si>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</si>
  <si>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</si>
  <si>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</si>
  <si>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</si>
  <si>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</si>
  <si>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</si>
  <si>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</si>
  <si>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</si>
  <si>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</si>
  <si>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</si>
  <si>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</si>
  <si>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</si>
  <si>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</si>
  <si>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</si>
  <si>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</si>
  <si>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</si>
  <si>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</si>
  <si>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</si>
  <si>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</si>
  <si>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</si>
  <si>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</si>
  <si>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</si>
  <si>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</si>
  <si>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</si>
  <si>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</si>
  <si>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</si>
  <si>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</si>
  <si>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</si>
  <si>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</si>
  <si>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</si>
  <si>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</si>
  <si>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</si>
  <si>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</si>
  <si>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</si>
  <si>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</si>
  <si>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</si>
  <si>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</si>
  <si>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</si>
  <si>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</si>
  <si>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</si>
  <si>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</si>
  <si>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</si>
  <si>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</si>
  <si>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</si>
  <si>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</si>
  <si>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</si>
  <si>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</si>
  <si>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</si>
  <si>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</si>
  <si>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</si>
  <si>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</si>
  <si>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</si>
  <si>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</si>
  <si>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</si>
  <si>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</si>
  <si>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</si>
  <si>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</si>
  <si>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</si>
  <si>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</si>
  <si>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</si>
  <si>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</si>
  <si>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</si>
  <si>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</si>
  <si>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</si>
  <si>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</si>
  <si>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</si>
  <si>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</si>
  <si>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</si>
  <si>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</si>
  <si>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</si>
  <si>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</si>
  <si>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</si>
  <si>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</si>
  <si>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</si>
  <si>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</si>
  <si>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</si>
  <si>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</si>
  <si>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</si>
  <si>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</si>
  <si>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</si>
  <si>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</si>
  <si>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</si>
  <si>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</si>
  <si>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</si>
  <si>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</si>
  <si>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</si>
  <si>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</si>
  <si>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</si>
  <si>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</si>
  <si>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</si>
  <si>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</si>
  <si>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</si>
  <si>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</si>
  <si>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</si>
  <si>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</si>
  <si>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</si>
  <si>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</si>
  <si>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</si>
  <si>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</si>
  <si>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</si>
  <si>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</si>
  <si>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</si>
  <si>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</si>
  <si>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</si>
  <si>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</si>
  <si>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</si>
  <si>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</si>
  <si>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</si>
  <si>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</si>
  <si>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</si>
  <si>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</si>
  <si>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</si>
  <si>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</si>
  <si>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</si>
  <si>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</si>
  <si>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</si>
  <si>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</si>
  <si>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</si>
  <si>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</si>
  <si>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</si>
  <si>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</si>
  <si>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</si>
  <si>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</si>
  <si>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</si>
  <si>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</si>
  <si>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</si>
  <si>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</si>
  <si>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</si>
  <si>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</si>
  <si>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</si>
  <si>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</si>
  <si>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</si>
  <si>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</si>
  <si>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</si>
  <si>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</si>
  <si>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</si>
  <si>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</si>
  <si>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</si>
  <si>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</si>
  <si>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</si>
  <si>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</si>
  <si>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</si>
  <si>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</si>
  <si>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</si>
  <si>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</si>
  <si>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</si>
  <si>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</si>
  <si>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</si>
  <si>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</si>
  <si>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</si>
  <si>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</si>
  <si>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</si>
  <si>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</si>
  <si>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</si>
  <si>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</si>
  <si>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</si>
  <si>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</si>
  <si>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</si>
  <si>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</si>
  <si>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</si>
  <si>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</si>
  <si>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</si>
  <si>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</si>
  <si>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</si>
  <si>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</si>
  <si>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</si>
  <si>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</si>
  <si>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</si>
  <si>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</si>
  <si>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</si>
  <si>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</si>
  <si>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</si>
  <si>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</si>
  <si>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</si>
  <si>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</si>
  <si>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</si>
  <si>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</si>
  <si>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</si>
  <si>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</si>
  <si>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</si>
  <si>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</si>
  <si>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</si>
  <si>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</si>
  <si>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</si>
  <si>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</si>
  <si>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</si>
  <si>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</si>
  <si>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</si>
  <si>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</si>
  <si>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</si>
  <si>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</si>
  <si>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</si>
  <si>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</si>
  <si>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</si>
  <si>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</si>
  <si>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</si>
  <si>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</si>
  <si>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</si>
  <si>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</si>
  <si>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</si>
  <si>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</si>
  <si>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</si>
  <si>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</si>
  <si>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</si>
  <si>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</si>
  <si>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</si>
  <si>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</si>
  <si>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</si>
  <si>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</si>
  <si>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</si>
  <si>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</si>
  <si>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</si>
  <si>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</si>
  <si>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</si>
  <si>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</si>
  <si>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</si>
  <si>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</si>
  <si>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</si>
  <si>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</si>
  <si>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</si>
  <si>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</si>
  <si>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</si>
  <si>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</si>
  <si>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</si>
  <si>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</si>
  <si>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</si>
  <si>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</si>
  <si>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</si>
  <si>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</si>
  <si>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</si>
  <si>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</si>
  <si>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</si>
  <si>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</si>
  <si>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</si>
  <si>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</si>
  <si>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</si>
  <si>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</si>
  <si>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</si>
  <si>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</si>
  <si>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</si>
  <si>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</si>
  <si>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</si>
  <si>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</si>
  <si>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</si>
  <si>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</si>
  <si>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</si>
  <si>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</si>
  <si>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</si>
  <si>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</si>
  <si>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</si>
  <si>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</si>
  <si>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</si>
  <si>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</si>
  <si>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</si>
  <si>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</si>
  <si>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</si>
  <si>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</si>
  <si>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</si>
  <si>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</si>
  <si>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</si>
  <si>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</si>
  <si>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</si>
  <si>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</si>
  <si>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</si>
  <si>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</si>
  <si>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</si>
  <si>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</si>
  <si>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</si>
  <si>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</si>
  <si>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</si>
  <si>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</si>
  <si>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</si>
  <si>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</si>
  <si>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</si>
  <si>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</si>
  <si>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</si>
  <si>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</si>
  <si>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</si>
  <si>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</si>
  <si>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</si>
  <si>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</si>
  <si>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</si>
  <si>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</si>
  <si>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</si>
  <si>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</si>
  <si>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</si>
  <si>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</si>
  <si>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</si>
  <si>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</si>
  <si>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</si>
  <si>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</si>
  <si>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</si>
  <si>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</si>
  <si>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</si>
  <si>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</si>
  <si>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</si>
  <si>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</si>
  <si>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</si>
  <si>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</si>
  <si>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</si>
  <si>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</si>
  <si>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</si>
  <si>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</si>
  <si>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</si>
  <si>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</si>
  <si>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</si>
  <si>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</si>
  <si>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</si>
  <si>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</si>
  <si>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</si>
  <si>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</si>
  <si>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</si>
  <si>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</si>
  <si>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</si>
  <si>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</si>
  <si>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</si>
  <si>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</si>
  <si>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</si>
  <si>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</si>
  <si>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</si>
  <si>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</si>
  <si>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</si>
  <si>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</si>
  <si>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</si>
  <si>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</si>
  <si>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</si>
  <si>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</si>
  <si>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</si>
  <si>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</si>
  <si>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</si>
  <si>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</si>
  <si>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</si>
  <si>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</si>
  <si>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</si>
  <si>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</si>
  <si>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</si>
  <si>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</si>
  <si>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</si>
  <si>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</si>
  <si>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</si>
  <si>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</si>
  <si>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</si>
  <si>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</si>
  <si>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</si>
  <si>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</si>
  <si>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</si>
  <si>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</si>
  <si>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</si>
  <si>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</si>
  <si>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</si>
  <si>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</si>
  <si>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</si>
  <si>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</si>
  <si>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</si>
  <si>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</si>
  <si>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</si>
  <si>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</si>
  <si>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</si>
  <si>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</si>
  <si>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</si>
  <si>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</si>
  <si>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</si>
  <si>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</si>
  <si>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</si>
  <si>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</si>
  <si>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</si>
  <si>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</si>
  <si>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</si>
  <si>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</si>
  <si>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</si>
  <si>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</si>
  <si>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</si>
  <si>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</si>
  <si>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</si>
  <si>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</si>
  <si>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</si>
  <si>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</si>
  <si>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</si>
  <si>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</si>
  <si>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</si>
  <si>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</si>
  <si>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</si>
  <si>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</si>
  <si>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</si>
  <si>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</si>
  <si>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</si>
  <si>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</si>
  <si>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</si>
  <si>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</si>
  <si>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</si>
  <si>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</si>
  <si>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</si>
  <si>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</si>
  <si>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</si>
  <si>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</si>
  <si>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</si>
  <si>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</si>
  <si>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</si>
  <si>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</si>
  <si>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</si>
  <si>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</si>
  <si>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</si>
  <si>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</si>
  <si>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</si>
  <si>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</si>
  <si>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</si>
  <si>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</si>
  <si>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</si>
  <si>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</si>
  <si>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</si>
  <si>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</si>
  <si>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</si>
  <si>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</si>
  <si>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</si>
  <si>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</si>
  <si>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</si>
  <si>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</si>
  <si>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</si>
  <si>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</si>
  <si>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</si>
  <si>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</si>
  <si>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</si>
  <si>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</si>
  <si>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</si>
  <si>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</si>
  <si>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</si>
  <si>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</si>
  <si>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</si>
  <si>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</si>
  <si>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</si>
  <si>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</si>
  <si>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</si>
  <si>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</si>
  <si>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</si>
  <si>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</si>
  <si>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</si>
  <si>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</si>
  <si>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</si>
  <si>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</si>
  <si>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</si>
  <si>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</si>
  <si>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</si>
  <si>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</si>
  <si>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</si>
  <si>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</si>
  <si>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</si>
  <si>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</si>
  <si>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</si>
  <si>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</si>
  <si>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</si>
  <si>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</si>
  <si>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</si>
  <si>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</si>
  <si>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</si>
  <si>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</si>
  <si>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</si>
  <si>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</si>
  <si>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</si>
  <si>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</si>
  <si>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</si>
  <si>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</si>
  <si>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</si>
  <si>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</si>
  <si>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</si>
  <si>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</si>
  <si>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</si>
  <si>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</si>
  <si>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</si>
  <si>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</si>
  <si>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</si>
  <si>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</si>
  <si>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</si>
  <si>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</si>
  <si>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</si>
  <si>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</si>
  <si>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</si>
  <si>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</si>
  <si>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</si>
  <si>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</si>
  <si>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</si>
  <si>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</si>
  <si>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</si>
  <si>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</si>
  <si>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</si>
  <si>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</si>
  <si>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</si>
  <si>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</si>
  <si>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</si>
  <si>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</si>
  <si>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</si>
  <si>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</si>
  <si>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</si>
  <si>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</si>
  <si>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</si>
  <si>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</si>
  <si>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</si>
  <si>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</si>
  <si>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</si>
  <si>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</si>
  <si>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</si>
  <si>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</si>
  <si>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</si>
  <si>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</si>
  <si>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</si>
  <si>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</si>
  <si>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</si>
  <si>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</si>
  <si>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</si>
  <si>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</si>
  <si>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</si>
  <si>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</si>
  <si>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</si>
  <si>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</si>
  <si>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</si>
  <si>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</si>
  <si>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</si>
  <si>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</si>
  <si>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</si>
  <si>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</si>
  <si>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</si>
  <si>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</si>
  <si>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</si>
  <si>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</si>
  <si>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</si>
  <si>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</si>
  <si>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</si>
  <si>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</si>
  <si>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</si>
  <si>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</si>
  <si>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</si>
  <si>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</si>
  <si>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</si>
  <si>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</si>
  <si>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</si>
  <si>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</si>
  <si>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</si>
  <si>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</si>
  <si>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</si>
  <si>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</si>
  <si>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</si>
  <si>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</si>
  <si>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</si>
  <si>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</si>
  <si>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</si>
  <si>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</si>
  <si>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</si>
  <si>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</si>
  <si>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</si>
  <si>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</si>
  <si>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</si>
  <si>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</si>
  <si>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</si>
  <si>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</si>
  <si>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</si>
  <si>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</si>
  <si>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</si>
  <si>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</si>
  <si>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</si>
  <si>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</si>
  <si>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</si>
  <si>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</si>
  <si>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</si>
  <si>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</si>
  <si>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</si>
  <si>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</si>
  <si>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</si>
  <si>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</si>
  <si>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</si>
  <si>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</si>
  <si>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</si>
  <si>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</si>
  <si>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</si>
  <si>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</si>
  <si>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</si>
  <si>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</si>
  <si>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</si>
  <si>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</si>
  <si>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</si>
  <si>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</si>
  <si>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</si>
  <si>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</si>
  <si>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</si>
  <si>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</si>
  <si>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</si>
  <si>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</si>
  <si>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</si>
  <si>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</si>
  <si>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</si>
  <si>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</si>
  <si>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</si>
  <si>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</si>
  <si>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</si>
  <si>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</si>
  <si>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</si>
  <si>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</si>
  <si>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</si>
  <si>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</si>
  <si>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</si>
  <si>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</si>
  <si>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</si>
  <si>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</si>
  <si>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</si>
  <si>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</si>
  <si>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</si>
  <si>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</si>
  <si>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</si>
  <si>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</si>
  <si>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</si>
  <si>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</si>
  <si>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</si>
  <si>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</si>
  <si>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</si>
  <si>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</si>
  <si>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</si>
  <si>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</si>
  <si>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</si>
  <si>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</si>
  <si>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</si>
  <si>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</si>
  <si>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</si>
  <si>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</si>
  <si>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</si>
  <si>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</si>
  <si>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</si>
  <si>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</si>
  <si>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</si>
  <si>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</si>
  <si>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</si>
  <si>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</si>
  <si>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</si>
  <si>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</si>
  <si>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</si>
  <si>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</si>
  <si>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</si>
  <si>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</si>
  <si>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</si>
  <si>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</si>
  <si>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</si>
  <si>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</si>
  <si>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</si>
  <si>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</si>
  <si>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</si>
  <si>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</si>
  <si>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</si>
  <si>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</si>
  <si>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</si>
  <si>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</si>
  <si>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</si>
  <si>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</si>
  <si>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</si>
  <si>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</si>
  <si>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</si>
  <si>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</si>
  <si>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</si>
  <si>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</si>
  <si>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</si>
  <si>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</si>
  <si>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</si>
  <si>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</si>
  <si>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</si>
  <si>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</si>
  <si>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</si>
  <si>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</si>
  <si>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</si>
  <si>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</si>
  <si>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</si>
  <si>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</si>
  <si>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</si>
  <si>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</si>
  <si>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</si>
  <si>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</si>
  <si>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</si>
  <si>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</si>
  <si>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</si>
  <si>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</si>
  <si>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</si>
  <si>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</si>
  <si>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</si>
  <si>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</si>
  <si>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</si>
  <si>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</si>
  <si>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</si>
  <si>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</si>
  <si>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</si>
  <si>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</si>
  <si>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</si>
  <si>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</si>
  <si>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</si>
  <si>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</si>
  <si>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</si>
  <si>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</si>
  <si>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</si>
  <si>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</si>
  <si>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</si>
  <si>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</si>
  <si>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</si>
  <si>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</si>
  <si>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</si>
  <si>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</si>
  <si>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</si>
  <si>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</si>
  <si>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</si>
  <si>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</si>
  <si>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</si>
  <si>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</si>
  <si>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</si>
  <si>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</si>
  <si>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</si>
  <si>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</si>
  <si>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</si>
  <si>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</si>
  <si>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</si>
  <si>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</si>
  <si>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</si>
  <si>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</si>
  <si>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</si>
  <si>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</si>
  <si>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</si>
  <si>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</si>
  <si>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</si>
  <si>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</si>
  <si>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</si>
  <si>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</si>
  <si>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</si>
  <si>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</si>
  <si>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</si>
  <si>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</si>
  <si>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</si>
  <si>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</si>
  <si>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</si>
  <si>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</si>
  <si>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</si>
  <si>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</si>
  <si>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</si>
  <si>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</si>
  <si>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</si>
  <si>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</si>
  <si>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</si>
  <si>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</si>
  <si>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</si>
  <si>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</si>
  <si>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</si>
  <si>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</si>
  <si>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</si>
  <si>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</si>
  <si>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</si>
  <si>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</si>
  <si>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</si>
  <si>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</si>
  <si>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</si>
  <si>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</si>
  <si>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</si>
  <si>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</si>
  <si>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</si>
  <si>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</si>
  <si>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</si>
  <si>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</si>
  <si>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</si>
  <si>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</si>
  <si>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</si>
  <si>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</si>
  <si>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</si>
  <si>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</si>
  <si>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</si>
  <si>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</si>
  <si>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</si>
  <si>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</si>
  <si>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</si>
  <si>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</si>
  <si>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</si>
  <si>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</si>
  <si>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</si>
  <si>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</si>
  <si>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</si>
  <si>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</si>
  <si>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</si>
  <si>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</si>
  <si>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</si>
  <si>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</si>
  <si>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</si>
  <si>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</si>
  <si>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</si>
  <si>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</si>
  <si>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</si>
  <si>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</si>
  <si>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</si>
  <si>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</si>
  <si>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</si>
  <si>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</si>
  <si>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</si>
  <si>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</si>
  <si>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</si>
  <si>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</si>
  <si>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</si>
  <si>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</si>
  <si>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</si>
  <si>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</si>
  <si>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</si>
  <si>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</si>
  <si>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</si>
  <si>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</si>
  <si>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</si>
  <si>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</si>
  <si>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</si>
  <si>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</si>
  <si>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</si>
  <si>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</si>
  <si>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</si>
  <si>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</si>
  <si>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</si>
  <si>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</si>
  <si>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</si>
  <si>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</si>
  <si>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</si>
  <si>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</si>
  <si>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</si>
  <si>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</si>
  <si>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</si>
  <si>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</si>
  <si>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</si>
  <si>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</si>
  <si>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</si>
  <si>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</si>
  <si>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</si>
  <si>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</si>
  <si>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</si>
  <si>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</si>
  <si>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</si>
  <si>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</si>
  <si>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</si>
  <si>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</si>
  <si>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</si>
  <si>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</si>
  <si>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</si>
  <si>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</si>
  <si>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</si>
  <si>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</si>
  <si>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</si>
  <si>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</si>
  <si>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</si>
  <si>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</si>
  <si>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</si>
  <si>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</si>
  <si>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</si>
  <si>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</si>
  <si>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</si>
  <si>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</si>
  <si>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</si>
  <si>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</si>
  <si>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</si>
  <si>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</si>
  <si>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</si>
  <si>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</si>
  <si>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</si>
  <si>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</si>
  <si>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</si>
  <si>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</si>
  <si>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</si>
  <si>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</si>
  <si>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</si>
  <si>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</si>
  <si>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</si>
  <si>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</si>
  <si>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</si>
  <si>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</si>
  <si>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</si>
  <si>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</si>
  <si>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</si>
  <si>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</si>
  <si>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</si>
  <si>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</si>
  <si>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</si>
  <si>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</si>
  <si>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</si>
  <si>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</si>
  <si>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</si>
  <si>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</si>
  <si>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</si>
  <si>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</si>
  <si>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</si>
  <si>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</si>
  <si>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</si>
  <si>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</si>
  <si>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</si>
  <si>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</si>
  <si>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</si>
  <si>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</si>
  <si>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</si>
  <si>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</si>
  <si>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</si>
  <si>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</si>
  <si>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</si>
  <si>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</si>
  <si>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</si>
  <si>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</si>
  <si>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</si>
  <si>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</si>
  <si>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</si>
  <si>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</si>
  <si>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</si>
  <si>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</si>
  <si>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</si>
  <si>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</si>
  <si>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</si>
  <si>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</si>
  <si>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</si>
  <si>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</si>
  <si>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</si>
  <si>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</si>
  <si>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</si>
  <si>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</si>
  <si>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</si>
  <si>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</si>
  <si>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</si>
  <si>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</si>
  <si>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</si>
  <si>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</si>
  <si>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</si>
  <si>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</si>
  <si>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</si>
  <si>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</si>
  <si>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</si>
  <si>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</si>
  <si>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</si>
  <si>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</si>
  <si>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</si>
  <si>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</si>
  <si>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</si>
  <si>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</si>
  <si>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</si>
  <si>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</si>
  <si>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</si>
  <si>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</si>
  <si>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</si>
  <si>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</si>
  <si>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</si>
  <si>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</si>
  <si>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</si>
  <si>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</si>
  <si>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</si>
  <si>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</si>
  <si>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</si>
  <si>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</si>
  <si>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</si>
  <si>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</si>
  <si>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</si>
  <si>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</si>
  <si>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</si>
  <si>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</si>
  <si>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</si>
  <si>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</si>
  <si>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</si>
  <si>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</si>
  <si>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</si>
  <si>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</si>
  <si>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</si>
  <si>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</si>
  <si>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</si>
  <si>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</si>
  <si>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</si>
  <si>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</si>
  <si>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</si>
  <si>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</si>
  <si>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</si>
  <si>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</si>
  <si>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</si>
  <si>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</si>
  <si>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</si>
  <si>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</si>
  <si>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</si>
  <si>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</si>
  <si>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</si>
  <si>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</si>
  <si>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</si>
  <si>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</si>
  <si>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</si>
  <si>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</si>
  <si>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</si>
  <si>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</si>
  <si>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</si>
  <si>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</si>
  <si>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</si>
  <si>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</si>
  <si>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</si>
  <si>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</si>
  <si>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</si>
  <si>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</si>
  <si>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</si>
  <si>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</si>
  <si>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</si>
  <si>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</si>
  <si>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</si>
  <si>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</si>
  <si>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</si>
  <si>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</si>
  <si>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</si>
  <si>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</si>
  <si>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</si>
  <si>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</si>
  <si>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</si>
  <si>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</si>
  <si>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</si>
  <si>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</si>
  <si>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</si>
  <si>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</si>
  <si>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</si>
  <si>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</si>
  <si>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</si>
  <si>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</si>
  <si>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</si>
  <si>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</si>
  <si>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</si>
  <si>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</si>
  <si>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</si>
  <si>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</si>
  <si>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</si>
  <si>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</si>
  <si>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</si>
  <si>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</si>
  <si>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</si>
  <si>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</si>
  <si>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</si>
  <si>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</si>
  <si>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</si>
  <si>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</si>
  <si>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</si>
  <si>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</si>
  <si>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</si>
  <si>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</si>
  <si>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</si>
  <si>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</si>
  <si>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</si>
  <si>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</si>
  <si>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</si>
  <si>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</si>
  <si>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</si>
  <si>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</si>
  <si>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</si>
  <si>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</si>
  <si>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</si>
  <si>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</si>
  <si>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</si>
  <si>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</si>
  <si>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</si>
  <si>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</si>
  <si>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</si>
  <si>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</si>
  <si>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</si>
  <si>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</si>
  <si>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</si>
  <si>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</si>
  <si>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</si>
  <si>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</si>
  <si>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</si>
  <si>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</si>
  <si>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</si>
  <si>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</si>
  <si>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</si>
  <si>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</si>
  <si>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</si>
  <si>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</si>
  <si>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</si>
  <si>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</si>
  <si>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</si>
  <si>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</si>
  <si>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</si>
  <si>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</si>
  <si>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</si>
  <si>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</si>
  <si>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</si>
  <si>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</si>
  <si>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</si>
  <si>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</si>
  <si>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</si>
  <si>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</si>
  <si>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</si>
  <si>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</si>
  <si>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</si>
  <si>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</si>
  <si>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</si>
  <si>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</si>
  <si>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</si>
  <si>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</si>
  <si>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</si>
  <si>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</si>
  <si>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</si>
  <si>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</si>
  <si>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</si>
  <si>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</si>
  <si>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</si>
  <si>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</si>
  <si>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</si>
  <si>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</si>
  <si>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</si>
  <si>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</si>
  <si>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</si>
  <si>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</si>
  <si>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</si>
  <si>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</si>
  <si>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</si>
  <si>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</si>
  <si>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</si>
  <si>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</si>
  <si>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</si>
  <si>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</si>
  <si>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</si>
  <si>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</si>
  <si>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</si>
  <si>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</si>
  <si>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</si>
  <si>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</si>
  <si>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</si>
  <si>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</si>
  <si>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</si>
  <si>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</si>
  <si>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</si>
  <si>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</si>
  <si>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</si>
  <si>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</si>
  <si>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</si>
  <si>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</si>
  <si>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</si>
  <si>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</si>
  <si>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</si>
  <si>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</si>
  <si>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</si>
  <si>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</si>
  <si>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</si>
  <si>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</si>
  <si>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</si>
  <si>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</si>
  <si>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</si>
  <si>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</si>
  <si>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</si>
  <si>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</si>
  <si>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</si>
  <si>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</si>
  <si>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</si>
  <si>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</si>
  <si>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</si>
  <si>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</si>
  <si>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</si>
  <si>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</si>
  <si>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</si>
  <si>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</si>
  <si>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</si>
  <si>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</si>
  <si>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</si>
  <si>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</si>
  <si>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</si>
  <si>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</si>
  <si>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</si>
  <si>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</si>
  <si>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</si>
  <si>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</si>
  <si>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</si>
  <si>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</si>
  <si>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</si>
  <si>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</si>
  <si>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</si>
  <si>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</si>
  <si>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</si>
  <si>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</si>
  <si>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</si>
  <si>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</si>
  <si>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</si>
  <si>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</si>
  <si>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</si>
  <si>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</si>
  <si>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</si>
  <si>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</si>
  <si>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</si>
  <si>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</si>
  <si>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</si>
  <si>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</si>
  <si>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</si>
  <si>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</si>
  <si>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</si>
  <si>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</si>
  <si>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</si>
  <si>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</si>
  <si>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</si>
  <si>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</si>
  <si>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</si>
  <si>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</si>
  <si>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</si>
  <si>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</si>
  <si>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</si>
  <si>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</si>
  <si>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</si>
  <si>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</si>
  <si>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</si>
  <si>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</si>
  <si>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</si>
  <si>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</si>
  <si>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</si>
  <si>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</si>
  <si>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</si>
  <si>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</si>
  <si>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</si>
  <si>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</si>
  <si>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</si>
  <si>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</si>
  <si>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</si>
  <si>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</si>
  <si>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</si>
  <si>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</si>
  <si>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</si>
  <si>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</si>
  <si>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</si>
  <si>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</si>
  <si>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</si>
  <si>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</si>
  <si>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</si>
  <si>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</si>
  <si>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</si>
  <si>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</si>
  <si>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</si>
  <si>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</si>
  <si>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</si>
  <si>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</si>
  <si>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</si>
  <si>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</si>
  <si>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</si>
  <si>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</si>
  <si>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</si>
  <si>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</si>
  <si>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</si>
  <si>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</si>
  <si>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</si>
  <si>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</si>
  <si>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</si>
  <si>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</si>
  <si>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</si>
  <si>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</si>
  <si>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</si>
  <si>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</si>
  <si>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</si>
  <si>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</si>
  <si>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</si>
  <si>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</si>
  <si>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</si>
  <si>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</si>
  <si>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</si>
  <si>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</si>
  <si>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</si>
  <si>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</si>
  <si>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</si>
  <si>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</si>
  <si>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</si>
  <si>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</si>
  <si>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</si>
  <si>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</si>
  <si>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</si>
  <si>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</si>
  <si>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</si>
  <si>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</si>
  <si>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</si>
  <si>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</si>
  <si>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</si>
  <si>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</si>
  <si>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</si>
  <si>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</si>
  <si>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</si>
  <si>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</si>
  <si>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</si>
  <si>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</si>
  <si>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</si>
  <si>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</si>
  <si>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</si>
  <si>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</si>
  <si>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</si>
  <si>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</si>
  <si>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</si>
  <si>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</si>
  <si>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</si>
  <si>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</si>
  <si>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</si>
  <si>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</si>
  <si>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</si>
  <si>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</si>
  <si>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</si>
  <si>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</si>
  <si>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</si>
  <si>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</si>
  <si>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</si>
  <si>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</si>
  <si>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</si>
  <si>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</si>
  <si>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</si>
  <si>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</si>
  <si>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</si>
  <si>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</si>
  <si>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</si>
  <si>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</si>
  <si>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</si>
  <si>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</si>
  <si>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</si>
  <si>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</si>
  <si>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</si>
  <si>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</si>
  <si>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</si>
  <si>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</si>
  <si>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</si>
  <si>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</si>
  <si>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</si>
  <si>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</si>
  <si>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</si>
  <si>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</si>
  <si>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</si>
  <si>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</si>
  <si>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</si>
  <si>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</si>
  <si>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</si>
  <si>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</si>
  <si>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</si>
  <si>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</si>
  <si>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</si>
  <si>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</si>
  <si>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</si>
  <si>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</si>
  <si>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</si>
  <si>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</si>
  <si>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</si>
  <si>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</si>
  <si>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</si>
  <si>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</si>
  <si>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</si>
  <si>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</si>
  <si>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</si>
  <si>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</si>
  <si>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</si>
  <si>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</si>
  <si>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</si>
  <si>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</si>
  <si>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</si>
  <si>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</si>
  <si>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</si>
  <si>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</si>
  <si>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</si>
  <si>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</si>
  <si>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</si>
  <si>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</si>
  <si>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</si>
  <si>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</si>
  <si>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</si>
  <si>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</si>
  <si>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</si>
  <si>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</si>
  <si>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</si>
  <si>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</si>
  <si>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</si>
  <si>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</si>
  <si>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</si>
  <si>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</si>
  <si>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</si>
  <si>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</si>
  <si>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</si>
  <si>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</si>
  <si>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</si>
  <si>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</si>
  <si>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</si>
  <si>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</si>
  <si>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</si>
  <si>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</si>
  <si>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</si>
  <si>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</si>
  <si>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</si>
  <si>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</si>
  <si>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</si>
  <si>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</si>
  <si>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</si>
  <si>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</si>
  <si>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</si>
  <si>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</si>
  <si>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</si>
  <si>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</si>
  <si>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</si>
  <si>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</si>
  <si>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</si>
  <si>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</si>
  <si>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</si>
  <si>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</si>
  <si>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</si>
  <si>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</si>
  <si>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</si>
  <si>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</si>
  <si>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</si>
  <si>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</si>
  <si>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</si>
  <si>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</si>
  <si>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</si>
  <si>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</si>
  <si>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</si>
  <si>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</si>
  <si>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</si>
  <si>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</si>
  <si>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</si>
  <si>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</si>
  <si>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</si>
  <si>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</si>
  <si>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</si>
  <si>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</si>
  <si>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</si>
  <si>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</si>
  <si>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</si>
  <si>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</si>
  <si>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</si>
  <si>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</si>
  <si>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</si>
  <si>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</si>
  <si>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</si>
  <si>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</si>
  <si>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</si>
  <si>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</si>
  <si>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</si>
  <si>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</si>
  <si>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</si>
  <si>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</si>
  <si>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</si>
  <si>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</si>
  <si>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</si>
  <si>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</si>
  <si>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</si>
  <si>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</si>
  <si>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</si>
  <si>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</si>
  <si>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</si>
  <si>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</si>
  <si>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</si>
  <si>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</si>
  <si>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</si>
  <si>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</si>
  <si>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</si>
  <si>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</si>
  <si>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</si>
  <si>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</si>
  <si>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</si>
  <si>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</si>
  <si>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</si>
  <si>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</si>
  <si>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</si>
  <si>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</si>
  <si>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</si>
  <si>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</si>
  <si>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</si>
  <si>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</si>
  <si>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</si>
  <si>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</si>
  <si>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</si>
  <si>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</si>
  <si>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</si>
  <si>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</si>
  <si>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</si>
  <si>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</si>
  <si>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</si>
  <si>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</si>
  <si>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</si>
  <si>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</si>
  <si>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</si>
  <si>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</si>
  <si>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</si>
  <si>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</si>
  <si>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</si>
  <si>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</si>
  <si>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</si>
  <si>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</si>
  <si>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</si>
  <si>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</si>
  <si>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</si>
  <si>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</si>
  <si>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</si>
  <si>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</si>
  <si>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</si>
  <si>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</si>
  <si>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</si>
  <si>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</si>
  <si>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</si>
  <si>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</si>
  <si>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</si>
  <si>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</si>
  <si>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</si>
  <si>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</si>
  <si>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</si>
  <si>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</si>
  <si>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</si>
  <si>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</si>
  <si>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</si>
  <si>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</si>
  <si>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</si>
  <si>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</si>
  <si>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</si>
  <si>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</si>
  <si>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</si>
  <si>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</si>
  <si>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</si>
  <si>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</si>
  <si>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</si>
  <si>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</si>
  <si>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</si>
  <si>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</si>
  <si>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</si>
  <si>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</si>
  <si>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</si>
  <si>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</si>
  <si>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</si>
  <si>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</si>
  <si>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</si>
  <si>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</si>
  <si>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</si>
  <si>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</si>
  <si>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</si>
  <si>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</si>
  <si>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</si>
  <si>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</si>
  <si>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</si>
  <si>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</si>
  <si>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</si>
  <si>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</si>
  <si>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</si>
  <si>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</si>
  <si>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</si>
  <si>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</si>
  <si>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</si>
  <si>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</si>
  <si>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</si>
  <si>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</si>
  <si>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</si>
  <si>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</si>
  <si>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</si>
  <si>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</si>
  <si>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</si>
  <si>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</si>
  <si>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</si>
  <si>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</si>
  <si>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</si>
  <si>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</si>
  <si>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</si>
  <si>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</si>
  <si>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</si>
  <si>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</si>
  <si>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</si>
  <si>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</si>
  <si>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</si>
  <si>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</si>
  <si>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</si>
  <si>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</si>
  <si>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</si>
  <si>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</si>
  <si>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</si>
  <si>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</si>
  <si>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</si>
  <si>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</si>
  <si>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</si>
  <si>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</si>
  <si>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</si>
  <si>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</si>
  <si>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</si>
  <si>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</si>
  <si>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</si>
  <si>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</si>
  <si>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</si>
  <si>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</si>
  <si>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</si>
  <si>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</si>
  <si>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</si>
  <si>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</si>
  <si>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</si>
  <si>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</si>
  <si>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</si>
  <si>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</si>
  <si>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</si>
  <si>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</si>
  <si>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</si>
  <si>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</si>
  <si>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</si>
  <si>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</si>
  <si>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</si>
  <si>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</si>
  <si>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</si>
  <si>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</si>
  <si>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</si>
  <si>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</si>
  <si>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</si>
  <si>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</si>
  <si>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</si>
  <si>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</si>
  <si>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</si>
  <si>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</si>
  <si>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</si>
  <si>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</si>
  <si>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</si>
  <si>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</si>
  <si>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</si>
  <si>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</si>
  <si>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</si>
  <si>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</si>
  <si>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</si>
  <si>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</si>
  <si>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</si>
  <si>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</si>
  <si>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</si>
  <si>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</si>
  <si>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</si>
  <si>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</si>
  <si>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</si>
  <si>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</si>
  <si>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</si>
  <si>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</si>
  <si>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</si>
  <si>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</si>
  <si>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</si>
  <si>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</si>
  <si>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</si>
  <si>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</si>
  <si>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</si>
  <si>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</si>
  <si>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</si>
  <si>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</si>
  <si>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</si>
  <si>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</si>
  <si>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</si>
  <si>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</si>
  <si>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</si>
  <si>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</si>
  <si>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</si>
  <si>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</si>
  <si>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</si>
  <si>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</si>
  <si>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</si>
  <si>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</si>
  <si>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</si>
  <si>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</si>
  <si>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</si>
  <si>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</si>
  <si>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</si>
  <si>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</si>
  <si>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</si>
  <si>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</si>
  <si>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</si>
  <si>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</si>
  <si>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</si>
  <si>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</si>
  <si>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</si>
  <si>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</si>
  <si>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</si>
  <si>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</si>
  <si>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</si>
  <si>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</si>
  <si>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</si>
  <si>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</si>
  <si>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</si>
  <si>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</si>
  <si>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</si>
  <si>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</si>
  <si>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</si>
  <si>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</si>
  <si>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</si>
  <si>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</si>
  <si>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</si>
  <si>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</si>
  <si>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</si>
  <si>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</si>
  <si>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</si>
  <si>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</si>
  <si>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</si>
  <si>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</si>
  <si>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</si>
  <si>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</si>
  <si>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</si>
  <si>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</si>
  <si>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</si>
  <si>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</si>
  <si>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</si>
  <si>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</si>
  <si>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</si>
  <si>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</si>
  <si>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</si>
  <si>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</si>
  <si>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</si>
  <si>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</si>
  <si>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</si>
  <si>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</si>
  <si>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</si>
  <si>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</si>
  <si>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</si>
  <si>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</si>
  <si>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</si>
  <si>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</si>
  <si>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</si>
  <si>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</si>
  <si>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</si>
  <si>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</si>
  <si>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</si>
  <si>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</si>
  <si>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</si>
  <si>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</si>
  <si>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</si>
  <si>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</si>
  <si>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</si>
  <si>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</si>
  <si>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</si>
  <si>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</si>
  <si>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</si>
  <si>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</si>
  <si>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</si>
  <si>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</si>
  <si>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</si>
  <si>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</si>
  <si>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</si>
  <si>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</si>
  <si>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</si>
  <si>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</si>
  <si>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</si>
  <si>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</si>
  <si>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</si>
  <si>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</si>
  <si>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</si>
  <si>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</si>
  <si>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</si>
  <si>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</si>
  <si>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</si>
  <si>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</si>
  <si>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</si>
  <si>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</si>
  <si>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</si>
  <si>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</si>
  <si>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</si>
  <si>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</si>
  <si>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</si>
  <si>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</si>
  <si>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</si>
  <si>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</si>
  <si>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</si>
  <si>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</si>
  <si>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</si>
  <si>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</si>
  <si>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</si>
  <si>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</si>
  <si>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</si>
  <si>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</si>
  <si>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</si>
  <si>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</si>
  <si>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</si>
  <si>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</si>
  <si>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</si>
  <si>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</si>
  <si>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</si>
  <si>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</si>
  <si>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</si>
  <si>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</si>
  <si>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</si>
  <si>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</si>
  <si>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</si>
  <si>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</si>
  <si>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</si>
  <si>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</si>
  <si>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</si>
  <si>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</si>
  <si>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</si>
  <si>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</si>
  <si>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</si>
  <si>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</si>
  <si>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</si>
  <si>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</si>
  <si>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</si>
  <si>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</si>
  <si>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</si>
  <si>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</si>
  <si>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</si>
  <si>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</si>
  <si>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</si>
  <si>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</si>
  <si>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</si>
  <si>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</si>
  <si>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</si>
  <si>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</si>
  <si>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</si>
  <si>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</si>
  <si>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</si>
  <si>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</si>
  <si>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</si>
  <si>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</si>
  <si>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</si>
  <si>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</si>
  <si>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</si>
  <si>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</si>
  <si>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</si>
  <si>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</si>
  <si>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</si>
  <si>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</si>
  <si>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</si>
  <si>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</si>
  <si>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</si>
  <si>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</si>
  <si>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</si>
  <si>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</si>
  <si>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</si>
  <si>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</si>
  <si>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</si>
  <si>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</si>
  <si>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</si>
  <si>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</si>
  <si>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</si>
  <si>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</si>
  <si>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</si>
  <si>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</si>
  <si>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</si>
  <si>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</si>
  <si>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</si>
  <si>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</si>
  <si>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</si>
  <si>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</si>
  <si>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</si>
  <si>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</si>
  <si>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</si>
  <si>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</si>
  <si>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</si>
  <si>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</si>
  <si>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</si>
  <si>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</si>
  <si>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</si>
  <si>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</si>
  <si>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</si>
  <si>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</si>
  <si>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</si>
  <si>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</si>
  <si>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</si>
  <si>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</si>
  <si>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</si>
  <si>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</si>
  <si>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</si>
  <si>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</si>
  <si>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</si>
  <si>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</si>
  <si>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</si>
  <si>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</si>
  <si>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</si>
  <si>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</si>
  <si>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</si>
  <si>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</si>
  <si>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</si>
  <si>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</si>
  <si>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</si>
  <si>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</si>
  <si>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</si>
  <si>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</si>
  <si>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</si>
  <si>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</si>
  <si>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</si>
  <si>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</si>
  <si>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</si>
  <si>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</si>
  <si>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</si>
  <si>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</si>
  <si>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</si>
  <si>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</si>
  <si>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</si>
  <si>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</si>
  <si>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</si>
  <si>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</si>
  <si>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</si>
  <si>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</si>
  <si>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</si>
  <si>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</si>
  <si>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</si>
  <si>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</si>
  <si>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</si>
  <si>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</si>
  <si>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</si>
  <si>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</si>
  <si>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</si>
  <si>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</si>
  <si>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</si>
  <si>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</si>
  <si>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</si>
  <si>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</si>
  <si>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</si>
  <si>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</si>
  <si>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</si>
  <si>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</si>
  <si>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</si>
  <si>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</si>
  <si>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</si>
  <si>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</si>
  <si>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</si>
  <si>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</si>
  <si>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</si>
  <si>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</si>
  <si>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</si>
  <si>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</si>
  <si>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</si>
  <si>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</si>
  <si>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</si>
  <si>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</si>
  <si>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</si>
  <si>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</si>
  <si>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</si>
  <si>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</si>
  <si>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</si>
  <si>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</si>
  <si>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</si>
  <si>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</si>
  <si>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</si>
  <si>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</si>
  <si>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</si>
  <si>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</si>
  <si>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</si>
  <si>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</si>
  <si>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</si>
  <si>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</si>
  <si>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</si>
  <si>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</si>
  <si>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</si>
  <si>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</si>
  <si>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</si>
  <si>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</si>
  <si>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</si>
  <si>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</si>
  <si>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</si>
  <si>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</si>
  <si>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</si>
  <si>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</si>
  <si>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</si>
  <si>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</si>
  <si>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</si>
  <si>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</si>
  <si>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</si>
  <si>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</si>
  <si>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</si>
  <si>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</si>
  <si>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</si>
  <si>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</si>
  <si>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</si>
  <si>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</si>
  <si>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</si>
  <si>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</si>
  <si>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</si>
  <si>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</si>
  <si>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</si>
  <si>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</si>
  <si>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</si>
  <si>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</si>
  <si>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</si>
  <si>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</si>
  <si>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</si>
  <si>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</si>
  <si>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</si>
  <si>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</si>
  <si>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</si>
  <si>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</si>
  <si>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</si>
  <si>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</si>
  <si>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</si>
  <si>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</si>
  <si>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</si>
  <si>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</si>
  <si>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</si>
  <si>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</si>
  <si>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</si>
  <si>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</si>
  <si>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</si>
  <si>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</si>
  <si>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</si>
  <si>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</si>
  <si>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</si>
  <si>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</si>
  <si>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</si>
  <si>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</si>
  <si>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</si>
  <si>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</si>
  <si>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</si>
  <si>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</si>
  <si>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</si>
  <si>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</si>
  <si>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</si>
  <si>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</si>
  <si>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</si>
  <si>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</si>
  <si>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</si>
  <si>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</si>
  <si>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</si>
  <si>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</si>
  <si>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</si>
  <si>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</si>
  <si>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</si>
  <si>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</si>
  <si>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</si>
  <si>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</si>
  <si>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</si>
  <si>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</si>
  <si>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</si>
  <si>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</si>
  <si>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</si>
  <si>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</si>
  <si>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</si>
  <si>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</si>
  <si>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</si>
  <si>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</si>
  <si>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</si>
  <si>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</si>
  <si>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</si>
  <si>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</si>
  <si>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</si>
  <si>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</si>
  <si>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</si>
  <si>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</si>
  <si>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</si>
  <si>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</si>
  <si>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</si>
  <si>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</si>
  <si>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</si>
  <si>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</si>
  <si>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</si>
  <si>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</si>
  <si>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</si>
  <si>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</si>
  <si>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</si>
  <si>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</si>
  <si>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</si>
  <si>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</si>
  <si>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</si>
  <si>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</si>
  <si>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</si>
  <si>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</si>
  <si>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</si>
  <si>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</si>
  <si>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</si>
  <si>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</si>
  <si>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</si>
  <si>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</si>
  <si>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</si>
  <si>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</si>
  <si>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</si>
  <si>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</si>
  <si>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</si>
  <si>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</si>
  <si>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</si>
  <si>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</si>
  <si>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</si>
  <si>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</si>
  <si>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</si>
  <si>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</si>
  <si>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</si>
  <si>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</si>
  <si>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</si>
  <si>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</si>
  <si>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</si>
  <si>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</si>
  <si>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</si>
  <si>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</si>
  <si>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</si>
  <si>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</si>
  <si>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</si>
  <si>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</si>
  <si>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</si>
  <si>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</si>
  <si>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</si>
  <si>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</si>
  <si>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</si>
  <si>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</si>
  <si>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</si>
  <si>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</si>
  <si>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</si>
  <si>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</si>
  <si>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</si>
  <si>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</si>
  <si>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</si>
  <si>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</si>
  <si>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</si>
  <si>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</si>
  <si>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</si>
  <si>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</si>
  <si>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</si>
  <si>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</si>
  <si>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</si>
  <si>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</si>
  <si>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</si>
  <si>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</si>
  <si>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</si>
  <si>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</si>
  <si>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</si>
  <si>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</si>
  <si>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</si>
  <si>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</si>
  <si>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</si>
  <si>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</si>
  <si>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</si>
  <si>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</si>
  <si>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</si>
  <si>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</si>
  <si>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</si>
  <si>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</si>
  <si>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</si>
  <si>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</si>
  <si>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</si>
  <si>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</si>
  <si>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</si>
  <si>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</si>
  <si>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</si>
  <si>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</si>
  <si>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</si>
  <si>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</si>
  <si>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</si>
  <si>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</si>
  <si>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</si>
  <si>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</si>
  <si>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</si>
  <si>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</si>
  <si>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</si>
  <si>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</si>
  <si>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</si>
  <si>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</si>
  <si>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</si>
  <si>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</si>
  <si>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</si>
  <si>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</si>
  <si>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</si>
  <si>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</si>
  <si>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</si>
  <si>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</si>
  <si>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</si>
  <si>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</si>
  <si>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</si>
  <si>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</si>
  <si>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</si>
  <si>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</si>
  <si>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</si>
  <si>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</si>
  <si>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</si>
  <si>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</si>
  <si>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</si>
  <si>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</si>
  <si>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</si>
  <si>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</si>
  <si>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</si>
  <si>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</si>
  <si>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</si>
  <si>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</si>
  <si>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</si>
  <si>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</si>
  <si>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</si>
  <si>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</si>
  <si>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</si>
  <si>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</si>
  <si>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</si>
  <si>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</si>
  <si>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</si>
  <si>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</si>
  <si>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</si>
  <si>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</si>
  <si>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</si>
  <si>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</si>
  <si>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</si>
  <si>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</si>
  <si>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</si>
  <si>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</si>
  <si>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</si>
  <si>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</si>
  <si>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</si>
  <si>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</si>
  <si>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</si>
  <si>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</si>
  <si>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</si>
  <si>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</si>
  <si>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</si>
  <si>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</si>
  <si>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</si>
  <si>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</si>
  <si>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</si>
  <si>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</si>
  <si>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</si>
  <si>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</si>
  <si>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</si>
  <si>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</si>
  <si>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</si>
  <si>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</si>
  <si>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</si>
  <si>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</si>
  <si>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</si>
  <si>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</si>
  <si>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</si>
  <si>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</si>
  <si>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</si>
  <si>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</si>
  <si>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</si>
  <si>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</si>
  <si>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</si>
  <si>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</si>
  <si>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</si>
  <si>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</si>
  <si>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</si>
  <si>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</si>
  <si>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</si>
  <si>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</si>
  <si>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</si>
  <si>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</si>
  <si>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</si>
  <si>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</si>
  <si>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</si>
  <si>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</si>
  <si>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</si>
  <si>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</si>
  <si>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</si>
  <si>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</si>
  <si>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</si>
  <si>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</si>
  <si>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</si>
  <si>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</si>
  <si>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</si>
  <si>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</si>
  <si>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</si>
  <si>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</si>
  <si>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</si>
  <si>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</si>
  <si>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</si>
  <si>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</si>
  <si>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</si>
  <si>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</si>
  <si>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</si>
  <si>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</si>
  <si>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</si>
  <si>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</si>
  <si>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</si>
  <si>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</si>
  <si>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</si>
  <si>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</si>
  <si>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</si>
  <si>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</si>
  <si>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</si>
  <si>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</si>
  <si>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</si>
  <si>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</si>
  <si>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</si>
  <si>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</si>
  <si>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</si>
  <si>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</si>
  <si>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</si>
  <si>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</si>
  <si>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</si>
  <si>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</si>
  <si>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</si>
  <si>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</si>
  <si>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</si>
  <si>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</si>
  <si>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</si>
  <si>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</si>
  <si>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</si>
  <si>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</si>
  <si>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</si>
  <si>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</si>
  <si>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</si>
  <si>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</si>
  <si>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</si>
  <si>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</si>
  <si>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</si>
  <si>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</si>
  <si>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</si>
  <si>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</si>
  <si>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</si>
  <si>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</si>
  <si>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</si>
  <si>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</si>
  <si>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</si>
  <si>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</si>
  <si>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</si>
  <si>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</si>
  <si>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</si>
  <si>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</si>
  <si>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</si>
  <si>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</si>
  <si>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</si>
  <si>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</si>
  <si>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</si>
  <si>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</si>
  <si>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</si>
  <si>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</si>
  <si>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</si>
  <si>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</si>
  <si>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</si>
  <si>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</si>
  <si>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</si>
  <si>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</si>
  <si>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</si>
  <si>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</si>
  <si>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</si>
  <si>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</si>
  <si>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</si>
  <si>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</si>
  <si>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</si>
  <si>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</si>
  <si>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</si>
  <si>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</si>
  <si>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</si>
  <si>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</si>
  <si>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</si>
  <si>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</si>
  <si>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</si>
  <si>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</si>
  <si>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</si>
  <si>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</si>
  <si>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</si>
  <si>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</si>
  <si>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</si>
  <si>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</si>
  <si>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</si>
  <si>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</si>
  <si>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</si>
  <si>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</si>
  <si>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</si>
  <si>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</si>
  <si>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</si>
  <si>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</si>
  <si>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</si>
  <si>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</si>
  <si>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</si>
  <si>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</si>
  <si>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</si>
  <si>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</si>
  <si>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</si>
  <si>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</si>
  <si>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</si>
  <si>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</si>
  <si>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</si>
  <si>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</si>
  <si>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</si>
  <si>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</si>
  <si>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</si>
  <si>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</si>
  <si>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</si>
  <si>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</si>
  <si>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</si>
  <si>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</si>
  <si>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</si>
  <si>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</si>
  <si>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</si>
  <si>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</si>
  <si>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</si>
  <si>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</si>
  <si>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</si>
  <si>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</si>
  <si>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</si>
  <si>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</si>
  <si>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</si>
  <si>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</si>
  <si>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</si>
  <si>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</si>
  <si>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</si>
  <si>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</si>
  <si>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</si>
  <si>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</si>
  <si>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</si>
  <si>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</si>
  <si>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</si>
  <si>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</si>
  <si>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</si>
  <si>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</si>
  <si>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</si>
  <si>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</si>
  <si>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</si>
  <si>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</si>
  <si>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</si>
  <si>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</si>
  <si>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</si>
  <si>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</si>
  <si>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</si>
  <si>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</si>
  <si>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</si>
  <si>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</si>
  <si>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</si>
  <si>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</si>
  <si>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</si>
  <si>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</si>
  <si>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</si>
  <si>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</si>
  <si>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</si>
  <si>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</si>
  <si>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</si>
  <si>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</si>
  <si>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</si>
  <si>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</si>
  <si>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</si>
  <si>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</si>
  <si>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</si>
  <si>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</si>
  <si>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</si>
  <si>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</si>
  <si>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</si>
  <si>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</si>
  <si>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</si>
  <si>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</si>
  <si>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</si>
  <si>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</si>
  <si>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</si>
  <si>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</si>
  <si>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</si>
  <si>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</si>
  <si>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</si>
  <si>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</si>
  <si>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</si>
  <si>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</si>
  <si>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</si>
  <si>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</si>
  <si>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</si>
  <si>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</si>
  <si>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</si>
  <si>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</si>
  <si>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</si>
  <si>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</si>
  <si>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</si>
  <si>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</si>
  <si>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</si>
  <si>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</si>
  <si>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</si>
  <si>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</si>
  <si>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</si>
  <si>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</si>
  <si>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</si>
  <si>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</si>
  <si>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</si>
  <si>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</si>
  <si>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</si>
  <si>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</si>
  <si>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</si>
  <si>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</si>
  <si>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</si>
  <si>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</si>
  <si>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</si>
  <si>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</si>
  <si>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</si>
  <si>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</si>
  <si>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</si>
  <si>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</si>
  <si>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</si>
  <si>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</si>
  <si>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</si>
  <si>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</si>
  <si>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</si>
  <si>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</si>
  <si>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</si>
  <si>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</si>
  <si>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</si>
  <si>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</si>
  <si>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</si>
  <si>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</si>
  <si>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</si>
  <si>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</si>
  <si>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</si>
  <si>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</si>
  <si>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</si>
  <si>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</si>
  <si>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</si>
  <si>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</si>
  <si>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</si>
  <si>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</si>
  <si>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</si>
  <si>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</si>
  <si>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</si>
  <si>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</si>
  <si>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</si>
  <si>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</si>
  <si>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</si>
  <si>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</si>
  <si>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</si>
  <si>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</si>
  <si>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</si>
  <si>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</si>
  <si>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</si>
  <si>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</si>
  <si>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</si>
  <si>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</si>
  <si>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</si>
  <si>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</si>
  <si>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</si>
  <si>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</si>
  <si>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</si>
  <si>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</si>
  <si>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</si>
  <si>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</si>
  <si>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</si>
  <si>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</si>
  <si>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</si>
  <si>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</si>
  <si>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</si>
  <si>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</si>
  <si>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</si>
  <si>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</si>
  <si>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</si>
  <si>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</si>
  <si>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</si>
  <si>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</si>
  <si>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</si>
  <si>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</si>
  <si>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</si>
  <si>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</si>
  <si>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</si>
  <si>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</si>
  <si>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</si>
  <si>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</si>
  <si>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</si>
  <si>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</si>
  <si>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</si>
  <si>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</si>
  <si>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</si>
  <si>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</si>
  <si>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</si>
  <si>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</si>
  <si>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</si>
  <si>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</si>
  <si>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</si>
  <si>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</si>
  <si>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</si>
  <si>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</si>
  <si>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</si>
  <si>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</si>
  <si>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</si>
  <si>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</si>
  <si>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</si>
  <si>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</si>
  <si>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</si>
  <si>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</si>
  <si>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</si>
  <si>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</si>
  <si>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</si>
  <si>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</si>
  <si>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</si>
  <si>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</si>
  <si>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</si>
  <si>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</si>
  <si>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</si>
  <si>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</si>
  <si>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</si>
  <si>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</si>
  <si>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</si>
  <si>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</si>
  <si>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</si>
  <si>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</si>
  <si>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</si>
  <si>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</si>
  <si>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</si>
  <si>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</si>
  <si>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</si>
  <si>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</si>
  <si>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</si>
  <si>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</si>
  <si>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</si>
  <si>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</si>
  <si>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</si>
  <si>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</si>
  <si>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</si>
  <si>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</si>
  <si>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</si>
  <si>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</si>
  <si>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</si>
  <si>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</si>
  <si>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</si>
  <si>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</si>
  <si>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</si>
  <si>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</si>
  <si>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</si>
  <si>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</si>
  <si>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</si>
  <si>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</si>
  <si>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</si>
  <si>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</si>
  <si>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</si>
  <si>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</si>
  <si>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</si>
  <si>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</si>
  <si>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</si>
  <si>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</si>
  <si>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</si>
  <si>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</si>
  <si>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</si>
  <si>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</si>
  <si>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</si>
  <si>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</si>
  <si>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</si>
  <si>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</si>
  <si>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</si>
  <si>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</si>
  <si>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</si>
  <si>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</si>
  <si>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</si>
  <si>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</si>
  <si>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</si>
  <si>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</si>
  <si>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</si>
  <si>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</si>
  <si>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</si>
  <si>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</si>
  <si>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</si>
  <si>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</si>
  <si>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</si>
  <si>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</si>
  <si>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</si>
  <si>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</si>
  <si>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</si>
  <si>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</si>
  <si>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</si>
  <si>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</si>
  <si>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</si>
  <si>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</si>
  <si>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</si>
  <si>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</si>
  <si>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</si>
  <si>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</si>
  <si>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</si>
  <si>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</si>
  <si>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</si>
  <si>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</si>
  <si>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</si>
  <si>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</si>
  <si>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</si>
  <si>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</si>
  <si>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</si>
  <si>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</si>
  <si>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</si>
  <si>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</si>
  <si>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</si>
  <si>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</si>
  <si>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</si>
  <si>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</si>
  <si>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</si>
  <si>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</si>
  <si>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</si>
  <si>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</si>
  <si>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</si>
  <si>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</si>
  <si>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</si>
  <si>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</si>
  <si>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</si>
  <si>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</si>
  <si>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</si>
  <si>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</si>
  <si>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</si>
  <si>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</si>
  <si>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</si>
  <si>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</si>
  <si>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</si>
  <si>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</si>
  <si>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</si>
  <si>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</si>
  <si>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</si>
  <si>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</si>
  <si>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</si>
  <si>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</si>
  <si>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</si>
  <si>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</si>
  <si>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</si>
  <si>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</si>
  <si>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</si>
  <si>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</si>
  <si>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</si>
  <si>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</si>
  <si>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</si>
  <si>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</si>
  <si>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</si>
  <si>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</si>
  <si>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</si>
  <si>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</si>
  <si>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</si>
  <si>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</si>
  <si>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</si>
  <si>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</si>
  <si>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</si>
  <si>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</si>
  <si>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</si>
  <si>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</si>
  <si>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</si>
  <si>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</si>
  <si>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</si>
  <si>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</si>
  <si>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</si>
  <si>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</si>
  <si>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</si>
  <si>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</si>
  <si>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</si>
  <si>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</si>
  <si>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</si>
  <si>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</si>
  <si>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</si>
  <si>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</si>
  <si>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</si>
  <si>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</si>
  <si>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</si>
  <si>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</si>
  <si>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</si>
  <si>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</si>
  <si>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</si>
  <si>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</si>
  <si>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</si>
  <si>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</si>
  <si>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</si>
  <si>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</si>
  <si>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</si>
  <si>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</si>
  <si>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</si>
  <si>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</si>
  <si>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</si>
  <si>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</si>
  <si>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</si>
  <si>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</si>
  <si>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</si>
  <si>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</si>
  <si>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</si>
  <si>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</si>
  <si>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</si>
  <si>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</si>
  <si>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</si>
  <si>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</si>
  <si>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</si>
  <si>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</si>
  <si>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</si>
  <si>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</si>
  <si>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</si>
  <si>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</si>
  <si>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</si>
  <si>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</si>
  <si>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</si>
  <si>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</si>
  <si>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</si>
  <si>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</si>
  <si>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</si>
  <si>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</si>
  <si>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</si>
  <si>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</si>
  <si>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</si>
  <si>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</si>
  <si>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</si>
  <si>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</si>
  <si>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</si>
  <si>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</si>
  <si>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</si>
  <si>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</si>
  <si>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</si>
  <si>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</si>
  <si>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</si>
  <si>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</si>
  <si>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</si>
  <si>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</si>
  <si>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</si>
  <si>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</si>
  <si>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</si>
  <si>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</si>
  <si>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</si>
  <si>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</si>
  <si>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</si>
  <si>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</si>
  <si>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</si>
  <si>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</si>
  <si>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</si>
  <si>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</si>
  <si>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</si>
  <si>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</si>
  <si>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</si>
  <si>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</si>
  <si>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</si>
  <si>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</si>
  <si>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</si>
  <si>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</si>
  <si>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</si>
  <si>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</si>
  <si>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</si>
  <si>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</si>
  <si>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</si>
  <si>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</si>
  <si>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</si>
  <si>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</si>
  <si>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</si>
  <si>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</si>
  <si>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</si>
  <si>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</si>
  <si>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</si>
  <si>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</si>
  <si>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</si>
  <si>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</si>
  <si>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</si>
  <si>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</si>
  <si>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</si>
  <si>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</si>
  <si>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</si>
  <si>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</si>
  <si>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</si>
  <si>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</si>
  <si>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</si>
  <si>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</si>
  <si>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</si>
  <si>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</si>
  <si>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</si>
  <si>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</si>
  <si>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</si>
  <si>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</si>
  <si>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</si>
  <si>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</si>
  <si>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</si>
  <si>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</si>
  <si>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</si>
  <si>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</si>
  <si>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</si>
  <si>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</si>
  <si>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</si>
  <si>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</si>
  <si>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</si>
  <si>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</si>
  <si>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</si>
  <si>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</si>
  <si>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</si>
  <si>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</si>
  <si>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</si>
  <si>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</si>
  <si>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</si>
  <si>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</si>
  <si>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</si>
  <si>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</si>
  <si>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</si>
  <si>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</si>
  <si>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</si>
  <si>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</si>
  <si>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</si>
  <si>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</si>
  <si>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</si>
  <si>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</si>
  <si>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</si>
  <si>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</si>
  <si>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</si>
  <si>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</si>
  <si>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</si>
  <si>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</si>
  <si>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</si>
  <si>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</si>
  <si>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</si>
  <si>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</si>
  <si>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</si>
  <si>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</si>
  <si>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</si>
  <si>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</si>
  <si>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</si>
  <si>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</si>
  <si>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</si>
  <si>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</si>
  <si>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</si>
  <si>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</si>
  <si>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</si>
  <si>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</si>
  <si>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</si>
  <si>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</si>
  <si>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</si>
  <si>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</si>
  <si>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</si>
  <si>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</si>
  <si>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</si>
  <si>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</si>
  <si>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</si>
  <si>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</si>
  <si>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</si>
  <si>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</si>
  <si>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</si>
  <si>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</si>
  <si>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</si>
  <si>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</si>
  <si>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</si>
  <si>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</si>
  <si>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</si>
  <si>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</si>
  <si>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</si>
  <si>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</si>
  <si>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</si>
  <si>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</si>
  <si>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</si>
  <si>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</si>
  <si>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</si>
  <si>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</si>
  <si>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</si>
  <si>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</si>
  <si>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</si>
  <si>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</si>
  <si>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</si>
  <si>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</si>
  <si>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</si>
  <si>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</si>
  <si>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</si>
  <si>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</si>
  <si>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</si>
  <si>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</si>
  <si>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</si>
  <si>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</si>
  <si>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</si>
  <si>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</si>
  <si>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</si>
  <si>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</si>
  <si>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</si>
  <si>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</si>
  <si>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</si>
  <si>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</si>
  <si>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</si>
  <si>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</si>
  <si>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</si>
  <si>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</si>
  <si>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</si>
  <si>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</si>
  <si>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</si>
  <si>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</si>
  <si>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</si>
  <si>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</si>
  <si>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</si>
  <si>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</si>
  <si>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</si>
  <si>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</si>
  <si>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</si>
  <si>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</si>
  <si>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</si>
  <si>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</si>
  <si>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</si>
  <si>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</si>
  <si>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</si>
  <si>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</si>
  <si>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</si>
  <si>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</si>
  <si>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</si>
  <si>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</si>
  <si>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</si>
  <si>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</si>
  <si>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</si>
  <si>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</si>
  <si>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</si>
  <si>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</si>
  <si>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</si>
  <si>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</si>
  <si>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</si>
  <si>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</si>
  <si>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</si>
  <si>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</si>
  <si>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</si>
  <si>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</si>
  <si>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</si>
  <si>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</si>
  <si>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</si>
  <si>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</si>
  <si>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</si>
  <si>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</si>
  <si>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</si>
  <si>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</si>
  <si>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</si>
  <si>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</si>
  <si>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</si>
  <si>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</si>
  <si>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</si>
  <si>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</si>
  <si>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</si>
  <si>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</si>
  <si>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</si>
  <si>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</si>
  <si>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</si>
  <si>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</si>
  <si>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</si>
  <si>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</si>
  <si>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</si>
  <si>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</si>
  <si>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</si>
  <si>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</si>
  <si>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</si>
  <si>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</si>
  <si>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</si>
  <si>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</si>
  <si>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</si>
  <si>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</si>
  <si>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</si>
  <si>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</si>
  <si>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</si>
  <si>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</si>
  <si>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</si>
  <si>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</si>
  <si>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</si>
  <si>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</si>
  <si>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</si>
  <si>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</si>
  <si>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</si>
  <si>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</si>
  <si>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</si>
  <si>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</si>
  <si>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</si>
  <si>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</si>
  <si>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</si>
  <si>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</si>
  <si>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</si>
  <si>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</si>
  <si>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</si>
  <si>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</si>
  <si>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</si>
  <si>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</si>
  <si>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</si>
  <si>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</si>
  <si>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</si>
  <si>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</si>
  <si>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</si>
  <si>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</si>
  <si>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</si>
  <si>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</si>
  <si>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</si>
  <si>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</si>
  <si>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</si>
  <si>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</si>
  <si>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</si>
  <si>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</si>
  <si>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</si>
  <si>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</si>
  <si>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</si>
  <si>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</si>
  <si>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</si>
  <si>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</si>
  <si>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</si>
  <si>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</si>
  <si>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</si>
  <si>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</si>
  <si>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</si>
  <si>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</si>
  <si>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</si>
  <si>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</si>
  <si>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</si>
  <si>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</si>
  <si>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</si>
  <si>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</si>
  <si>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</si>
  <si>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</si>
  <si>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</si>
  <si>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</si>
  <si>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</si>
  <si>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</si>
  <si>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</si>
  <si>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</si>
  <si>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</si>
  <si>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</si>
  <si>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</si>
  <si>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</si>
  <si>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</si>
  <si>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</si>
  <si>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</si>
  <si>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</si>
  <si>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</si>
  <si>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</si>
  <si>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</si>
  <si>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</si>
  <si>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</si>
  <si>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</si>
  <si>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</si>
  <si>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</si>
  <si>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</si>
  <si>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</si>
  <si>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</si>
  <si>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</si>
  <si>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</si>
  <si>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</si>
  <si>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</si>
  <si>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</si>
  <si>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</si>
  <si>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</si>
  <si>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</si>
  <si>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</si>
  <si>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</si>
  <si>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</si>
  <si>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</si>
  <si>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</si>
  <si>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</si>
  <si>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</si>
  <si>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</si>
  <si>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</si>
  <si>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</si>
  <si>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</si>
  <si>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</si>
  <si>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</si>
  <si>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</si>
  <si>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</si>
  <si>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</si>
  <si>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</si>
  <si>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</si>
  <si>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</si>
  <si>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</si>
  <si>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</si>
  <si>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</si>
  <si>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</si>
  <si>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</si>
  <si>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</si>
  <si>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</si>
  <si>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</si>
  <si>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</si>
  <si>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</si>
  <si>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</si>
  <si>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</si>
  <si>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</si>
  <si>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</si>
  <si>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</si>
  <si>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</si>
  <si>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</si>
  <si>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</si>
  <si>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</si>
  <si>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</si>
  <si>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</si>
  <si>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</si>
  <si>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</si>
  <si>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</si>
  <si>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</si>
  <si>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</si>
  <si>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</si>
  <si>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</si>
  <si>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</si>
  <si>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</si>
  <si>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</si>
  <si>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</si>
  <si>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</si>
  <si>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</si>
  <si>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</si>
  <si>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</si>
  <si>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</si>
  <si>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</si>
  <si>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</si>
  <si>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</si>
  <si>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</si>
  <si>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</si>
  <si>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</si>
  <si>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</si>
  <si>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</si>
  <si>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</si>
  <si>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</si>
  <si>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</si>
  <si>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</si>
  <si>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</si>
  <si>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</si>
  <si>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</si>
  <si>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</si>
  <si>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</si>
  <si>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</si>
  <si>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</si>
  <si>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</si>
  <si>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</si>
  <si>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</si>
  <si>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</si>
  <si>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</si>
  <si>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</si>
  <si>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</si>
  <si>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</si>
  <si>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</si>
  <si>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</si>
  <si>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</si>
  <si>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</si>
  <si>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</si>
  <si>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</si>
  <si>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</si>
  <si>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</si>
  <si>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</si>
  <si>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</si>
  <si>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</si>
  <si>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</si>
  <si>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</si>
  <si>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</si>
  <si>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</si>
  <si>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</si>
  <si>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</si>
  <si>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</si>
  <si>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</si>
  <si>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</si>
  <si>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</si>
  <si>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</si>
  <si>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</si>
  <si>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</si>
  <si>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</si>
  <si>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</si>
  <si>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</si>
  <si>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</si>
  <si>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</si>
  <si>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</si>
  <si>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</si>
  <si>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</si>
  <si>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</si>
  <si>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</si>
  <si>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</si>
  <si>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</si>
  <si>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</si>
  <si>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</si>
  <si>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</si>
  <si>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</si>
  <si>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</si>
  <si>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</si>
  <si>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</si>
  <si>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</si>
  <si>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</si>
  <si>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</si>
  <si>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</si>
  <si>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</si>
  <si>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</si>
  <si>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</si>
  <si>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</si>
  <si>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</si>
  <si>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</si>
  <si>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</si>
  <si>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</si>
  <si>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</si>
  <si>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</si>
  <si>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</si>
  <si>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</si>
  <si>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</si>
  <si>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</si>
  <si>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</si>
  <si>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</si>
  <si>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</si>
  <si>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</si>
  <si>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</si>
  <si>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</si>
  <si>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</si>
  <si>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</si>
  <si>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</si>
  <si>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</si>
  <si>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</si>
  <si>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</si>
  <si>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</si>
  <si>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</si>
  <si>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</si>
  <si>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</si>
  <si>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</si>
  <si>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</si>
  <si>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</si>
  <si>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</si>
  <si>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</si>
  <si>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</si>
  <si>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</si>
  <si>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</si>
  <si>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</si>
  <si>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</si>
  <si>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</si>
  <si>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</si>
  <si>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</si>
  <si>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</si>
  <si>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</si>
  <si>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</si>
  <si>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</si>
  <si>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</si>
  <si>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</si>
  <si>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</si>
  <si>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</si>
  <si>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</si>
  <si>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</si>
  <si>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</si>
  <si>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</si>
  <si>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</si>
  <si>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</si>
  <si>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</si>
  <si>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</si>
  <si>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</si>
  <si>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</si>
  <si>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</si>
  <si>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</si>
  <si>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</si>
  <si>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</si>
  <si>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</si>
  <si>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</si>
  <si>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</si>
  <si>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</si>
  <si>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</si>
  <si>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</si>
  <si>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</si>
  <si>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</si>
  <si>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</si>
  <si>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</si>
  <si>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</si>
  <si>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</si>
  <si>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</si>
  <si>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</si>
  <si>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</si>
  <si>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</si>
  <si>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</si>
  <si>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</si>
  <si>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</si>
  <si>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</si>
  <si>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</si>
  <si>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</si>
  <si>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</si>
  <si>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</si>
  <si>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</si>
  <si>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</si>
  <si>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</si>
  <si>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</si>
  <si>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</si>
  <si>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</si>
  <si>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</si>
  <si>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</si>
  <si>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</si>
  <si>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</si>
  <si>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</si>
  <si>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</si>
  <si>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</si>
  <si>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</si>
  <si>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</si>
  <si>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</si>
  <si>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</si>
  <si>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</si>
  <si>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</si>
  <si>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</si>
  <si>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</si>
  <si>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</si>
  <si>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</si>
  <si>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</si>
  <si>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</si>
  <si>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</si>
  <si>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</si>
  <si>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</si>
  <si>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</si>
  <si>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</si>
  <si>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</si>
  <si>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</si>
  <si>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</si>
  <si>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</si>
  <si>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</si>
  <si>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</si>
  <si>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</si>
  <si>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</si>
  <si>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</si>
  <si>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</si>
  <si>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</si>
  <si>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</si>
  <si>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</si>
  <si>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</si>
  <si>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</si>
  <si>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</si>
  <si>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</si>
  <si>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</si>
  <si>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</si>
  <si>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</si>
  <si>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</si>
  <si>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</si>
  <si>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</si>
  <si>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</si>
  <si>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</si>
  <si>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</si>
  <si>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</si>
  <si>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</si>
  <si>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</si>
  <si>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</si>
  <si>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</si>
  <si>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</si>
  <si>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</si>
  <si>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</si>
  <si>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</si>
  <si>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</si>
  <si>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</si>
  <si>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</si>
  <si>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</si>
  <si>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</si>
  <si>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</si>
  <si>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</si>
  <si>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</si>
  <si>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</si>
  <si>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</si>
  <si>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</si>
  <si>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</si>
  <si>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</si>
  <si>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</si>
  <si>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</si>
  <si>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</si>
  <si>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</si>
  <si>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</si>
  <si>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</si>
  <si>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</si>
  <si>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</si>
  <si>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</si>
  <si>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</si>
  <si>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</si>
  <si>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</si>
  <si>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</si>
  <si>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</si>
  <si>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</si>
  <si>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</si>
  <si>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</si>
  <si>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</si>
  <si>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</si>
  <si>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</si>
  <si>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</si>
  <si>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</si>
  <si>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</si>
  <si>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</si>
  <si>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</si>
  <si>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</si>
  <si>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</si>
  <si>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</si>
  <si>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</si>
  <si>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</si>
  <si>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</si>
  <si>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</si>
  <si>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</si>
  <si>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</si>
  <si>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</si>
  <si>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</si>
  <si>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</si>
  <si>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</si>
  <si>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</si>
  <si>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</si>
  <si>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</si>
  <si>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</si>
  <si>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</si>
  <si>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</si>
  <si>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</si>
  <si>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</si>
  <si>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</si>
  <si>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</si>
  <si>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</si>
  <si>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</si>
  <si>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</si>
  <si>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</si>
  <si>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</si>
  <si>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</si>
  <si>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</si>
  <si>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</si>
  <si>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</si>
  <si>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</si>
  <si>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</si>
  <si>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</si>
  <si>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</si>
  <si>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</si>
  <si>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</si>
  <si>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</si>
  <si>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</si>
  <si>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</si>
  <si>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</si>
  <si>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</si>
  <si>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</si>
  <si>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</si>
  <si>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</si>
  <si>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</si>
  <si>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</si>
  <si>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</si>
  <si>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</si>
  <si>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</si>
  <si>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</si>
  <si>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</si>
  <si>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</si>
  <si>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</si>
  <si>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</si>
  <si>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</si>
  <si>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</si>
  <si>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</si>
  <si>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</si>
  <si>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</si>
  <si>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</si>
  <si>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</si>
  <si>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</si>
  <si>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</si>
  <si>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</si>
  <si>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</si>
  <si>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</si>
  <si>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</si>
  <si>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</si>
  <si>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</si>
  <si>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</si>
  <si>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</si>
  <si>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</si>
  <si>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</si>
  <si>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</si>
  <si>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</si>
  <si>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</si>
  <si>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</si>
  <si>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</si>
  <si>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</si>
  <si>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</si>
  <si>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</si>
  <si>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</si>
  <si>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</si>
  <si>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</si>
  <si>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</si>
  <si>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</si>
  <si>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</si>
  <si>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</si>
  <si>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</si>
  <si>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</si>
  <si>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</si>
  <si>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</si>
  <si>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</si>
  <si>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</si>
  <si>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</si>
  <si>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</si>
  <si>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</si>
  <si>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</si>
  <si>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</si>
  <si>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</si>
  <si>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</si>
  <si>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</si>
  <si>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</si>
  <si>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</si>
  <si>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</si>
  <si>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</si>
  <si>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</si>
  <si>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</si>
  <si>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</si>
  <si>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</si>
  <si>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</si>
  <si>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</si>
  <si>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</si>
  <si>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</si>
  <si>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</si>
  <si>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</si>
  <si>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</si>
  <si>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</si>
  <si>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</si>
  <si>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</si>
  <si>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</si>
  <si>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</si>
  <si>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</si>
  <si>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</si>
  <si>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</si>
  <si>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</si>
  <si>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</si>
  <si>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</si>
  <si>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</si>
  <si>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</si>
  <si>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</si>
  <si>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</si>
  <si>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</si>
  <si>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</si>
  <si>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</si>
  <si>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</si>
  <si>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</si>
  <si>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</si>
  <si>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</si>
  <si>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</si>
  <si>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</si>
  <si>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</si>
  <si>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</si>
  <si>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</si>
  <si>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</si>
  <si>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</si>
  <si>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</si>
  <si>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</si>
  <si>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</si>
  <si>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</si>
  <si>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</si>
  <si>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</si>
  <si>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</si>
  <si>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</si>
  <si>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</si>
  <si>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</si>
  <si>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</si>
  <si>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</si>
  <si>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</si>
  <si>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</si>
  <si>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</si>
  <si>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</si>
  <si>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</si>
  <si>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</si>
  <si>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</si>
  <si>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</si>
  <si>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</si>
  <si>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</si>
  <si>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</si>
  <si>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</si>
  <si>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</si>
  <si>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</si>
  <si>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</si>
  <si>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</si>
  <si>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</si>
  <si>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</si>
  <si>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</si>
  <si>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</si>
  <si>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</si>
  <si>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</si>
  <si>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</si>
  <si>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</si>
  <si>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</si>
  <si>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</si>
  <si>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</si>
  <si>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</si>
  <si>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</si>
  <si>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</si>
  <si>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</si>
  <si>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</si>
  <si>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</si>
  <si>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</si>
  <si>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</si>
  <si>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</si>
  <si>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</si>
  <si>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</si>
  <si>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</si>
  <si>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</si>
  <si>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</si>
  <si>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</si>
  <si>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</si>
  <si>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</si>
  <si>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</si>
  <si>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</si>
  <si>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</si>
  <si>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</si>
  <si>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</si>
  <si>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</si>
  <si>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</si>
  <si>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</si>
  <si>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</si>
  <si>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</si>
  <si>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</si>
  <si>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</si>
  <si>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</si>
  <si>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</si>
  <si>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</si>
  <si>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</si>
  <si>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</si>
  <si>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</si>
  <si>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</si>
  <si>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</si>
  <si>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</si>
  <si>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</si>
  <si>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</si>
  <si>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</si>
  <si>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</si>
  <si>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</si>
  <si>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</si>
  <si>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</si>
  <si>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</si>
  <si>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</si>
  <si>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</si>
  <si>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</si>
  <si>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</si>
  <si>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</si>
  <si>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</si>
  <si>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</si>
  <si>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</si>
  <si>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</si>
  <si>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</si>
  <si>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</si>
  <si>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</si>
  <si>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</si>
  <si>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</si>
  <si>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</si>
  <si>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</si>
  <si>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</si>
  <si>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</si>
  <si>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</si>
  <si>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</si>
  <si>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</si>
  <si>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</si>
  <si>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</si>
  <si>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</si>
  <si>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</si>
  <si>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</si>
  <si>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</si>
  <si>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</si>
  <si>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</si>
  <si>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</si>
  <si>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</si>
  <si>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</si>
  <si>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</si>
  <si>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</si>
  <si>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</si>
  <si>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</si>
  <si>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</si>
  <si>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</si>
  <si>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</si>
  <si>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</si>
  <si>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</si>
  <si>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</si>
  <si>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</si>
  <si>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</si>
  <si>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</si>
  <si>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</si>
  <si>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</si>
  <si>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</si>
  <si>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</si>
  <si>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</si>
  <si>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</si>
  <si>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</si>
  <si>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</si>
  <si>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</si>
  <si>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</si>
  <si>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</si>
  <si>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</si>
  <si>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</si>
  <si>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</si>
  <si>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</si>
  <si>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</si>
  <si>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</si>
  <si>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</si>
  <si>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</si>
  <si>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</si>
  <si>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</si>
  <si>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</si>
  <si>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</si>
  <si>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</si>
  <si>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</si>
  <si>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</si>
  <si>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</si>
  <si>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</si>
  <si>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</si>
  <si>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</si>
  <si>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</si>
  <si>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</si>
  <si>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</si>
  <si>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</si>
  <si>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</si>
  <si>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</si>
  <si>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</si>
  <si>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</si>
  <si>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</si>
  <si>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</si>
  <si>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</si>
  <si>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</si>
  <si>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</si>
  <si>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</si>
  <si>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</si>
  <si>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</si>
  <si>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</si>
  <si>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</si>
  <si>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</si>
  <si>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</si>
  <si>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</si>
  <si>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</si>
  <si>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</si>
  <si>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</si>
  <si>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</si>
  <si>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</si>
  <si>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</si>
  <si>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</si>
  <si>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</si>
  <si>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</si>
  <si>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</si>
  <si>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</si>
  <si>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</si>
  <si>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</si>
  <si>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</si>
  <si>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</si>
  <si>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</si>
  <si>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</si>
  <si>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</si>
  <si>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</si>
  <si>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</si>
  <si>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</si>
  <si>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</si>
  <si>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</si>
  <si>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</si>
  <si>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</si>
  <si>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</si>
  <si>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</si>
  <si>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</si>
  <si>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</si>
  <si>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</si>
  <si>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</si>
  <si>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</si>
  <si>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</si>
  <si>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</si>
  <si>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</si>
  <si>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</si>
  <si>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</si>
  <si>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</si>
  <si>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</si>
  <si>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</si>
  <si>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</si>
  <si>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</si>
  <si>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</si>
  <si>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</si>
  <si>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</si>
  <si>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</si>
  <si>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</si>
  <si>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</si>
  <si>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</si>
  <si>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</si>
  <si>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</si>
  <si>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</si>
  <si>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</si>
  <si>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</si>
  <si>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</si>
  <si>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</si>
  <si>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</si>
  <si>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</si>
  <si>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</si>
  <si>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</si>
  <si>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</si>
  <si>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</si>
  <si>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</si>
  <si>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</si>
  <si>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</si>
  <si>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</si>
  <si>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</si>
  <si>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</si>
  <si>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</si>
  <si>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</si>
  <si>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</si>
  <si>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</si>
  <si>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</si>
  <si>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</si>
  <si>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</si>
  <si>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</si>
  <si>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</si>
  <si>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</si>
  <si>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</si>
  <si>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</si>
  <si>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</si>
  <si>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</si>
  <si>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</si>
  <si>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</si>
  <si>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</si>
  <si>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</si>
  <si>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</si>
  <si>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</si>
  <si>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</si>
  <si>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</si>
  <si>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</si>
  <si>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</si>
  <si>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</si>
  <si>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</si>
  <si>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</si>
  <si>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</si>
  <si>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</si>
  <si>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</si>
  <si>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</si>
  <si>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</si>
  <si>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</si>
  <si>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</si>
  <si>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</si>
  <si>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</si>
  <si>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</si>
  <si>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</si>
  <si>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</si>
  <si>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</si>
  <si>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</si>
  <si>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</si>
  <si>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</si>
  <si>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</si>
  <si>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</si>
  <si>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</si>
  <si>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</si>
  <si>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</si>
  <si>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</si>
  <si>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</si>
  <si>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</si>
  <si>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</si>
  <si>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</si>
  <si>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</si>
  <si>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</si>
  <si>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</si>
  <si>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</si>
  <si>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</si>
  <si>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</si>
  <si>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</si>
  <si>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</si>
  <si>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</si>
  <si>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</si>
  <si>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</si>
  <si>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</si>
  <si>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</si>
  <si>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</si>
  <si>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</si>
  <si>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</si>
  <si>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</si>
  <si>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</si>
  <si>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</si>
  <si>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</si>
  <si>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</si>
  <si>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</si>
  <si>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</si>
  <si>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</si>
  <si>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</si>
  <si>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</si>
  <si>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</si>
  <si>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</si>
  <si>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</si>
  <si>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</si>
  <si>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</si>
  <si>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</si>
  <si>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</si>
  <si>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</si>
  <si>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</si>
  <si>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</si>
  <si>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</si>
  <si>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</si>
  <si>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</si>
  <si>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</si>
  <si>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</si>
  <si>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</si>
  <si>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</si>
  <si>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</si>
  <si>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</si>
  <si>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</si>
  <si>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</si>
  <si>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</si>
  <si>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</si>
  <si>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</si>
  <si>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</si>
  <si>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</si>
  <si>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</si>
  <si>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</si>
  <si>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</si>
  <si>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</si>
  <si>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</si>
  <si>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</si>
  <si>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</si>
  <si>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</si>
  <si>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</si>
  <si>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</si>
  <si>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</si>
  <si>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</si>
  <si>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</si>
  <si>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</si>
  <si>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</si>
  <si>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</si>
  <si>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</si>
  <si>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</si>
  <si>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</si>
  <si>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</si>
  <si>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</si>
  <si>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</si>
  <si>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</si>
  <si>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</si>
  <si>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</si>
  <si>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</si>
  <si>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</si>
  <si>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</si>
  <si>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</si>
  <si>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</si>
  <si>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</si>
  <si>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</si>
  <si>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</si>
  <si>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</si>
  <si>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</si>
  <si>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</si>
  <si>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</si>
  <si>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</si>
  <si>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</si>
  <si>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</si>
  <si>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</si>
  <si>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</si>
  <si>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</si>
  <si>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</si>
  <si>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</si>
  <si>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</si>
  <si>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</si>
  <si>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</si>
  <si>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</si>
  <si>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</si>
  <si>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</si>
  <si>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</si>
  <si>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</si>
  <si>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</si>
  <si>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</si>
  <si>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</si>
  <si>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</si>
  <si>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</si>
  <si>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</si>
  <si>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</si>
  <si>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</si>
  <si>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</si>
  <si>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</si>
  <si>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</si>
  <si>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</si>
  <si>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</si>
  <si>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</si>
  <si>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</si>
  <si>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</si>
  <si>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</si>
  <si>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</si>
  <si>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</si>
  <si>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</si>
  <si>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</si>
  <si>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</si>
  <si>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</si>
  <si>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</si>
  <si>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</si>
  <si>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</si>
  <si>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</si>
  <si>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</si>
  <si>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</si>
  <si>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</si>
  <si>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</si>
  <si>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</si>
  <si>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</si>
  <si>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</si>
  <si>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</si>
  <si>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</si>
  <si>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</si>
  <si>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</si>
  <si>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</si>
  <si>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</si>
  <si>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</si>
  <si>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</si>
  <si>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</si>
  <si>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</si>
  <si>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</si>
  <si>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</si>
  <si>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</si>
  <si>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</si>
  <si>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</si>
  <si>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</si>
  <si>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</si>
  <si>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</si>
  <si>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</si>
  <si>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</si>
  <si>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</si>
  <si>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</si>
  <si>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</si>
  <si>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</si>
  <si>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</si>
  <si>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</si>
  <si>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</si>
  <si>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</si>
  <si>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</si>
  <si>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</si>
  <si>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</si>
  <si>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</si>
  <si>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</si>
  <si>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</si>
  <si>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</si>
  <si>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</si>
  <si>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</si>
  <si>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</si>
  <si>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</si>
  <si>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</si>
  <si>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</si>
  <si>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</si>
  <si>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</si>
  <si>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</si>
  <si>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</si>
  <si>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</si>
  <si>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</si>
  <si>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</si>
  <si>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</si>
  <si>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</si>
  <si>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</si>
  <si>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</si>
  <si>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</si>
  <si>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</si>
  <si>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</si>
  <si>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</si>
  <si>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</si>
  <si>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</si>
  <si>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</si>
  <si>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</si>
  <si>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</si>
  <si>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</si>
  <si>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</si>
  <si>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</si>
  <si>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</si>
  <si>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</si>
  <si>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</si>
  <si>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</si>
  <si>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</si>
  <si>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</si>
  <si>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</si>
  <si>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</si>
  <si>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</si>
  <si>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</si>
  <si>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</si>
  <si>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</si>
  <si>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</si>
  <si>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</si>
  <si>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</si>
  <si>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</si>
  <si>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</si>
  <si>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</si>
  <si>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</si>
  <si>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</si>
  <si>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</si>
  <si>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</si>
  <si>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</si>
  <si>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</si>
  <si>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</si>
  <si>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</si>
  <si>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</si>
  <si>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</si>
  <si>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</si>
  <si>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</si>
  <si>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</si>
  <si>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</si>
  <si>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</si>
  <si>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</si>
  <si>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</si>
  <si>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</si>
  <si>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</si>
  <si>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</si>
  <si>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</si>
  <si>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</si>
  <si>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</si>
  <si>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</si>
  <si>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</si>
  <si>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</si>
  <si>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</si>
  <si>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</si>
  <si>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</si>
  <si>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</si>
  <si>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</si>
  <si>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</si>
  <si>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</si>
  <si>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</si>
  <si>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</si>
  <si>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</si>
  <si>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</si>
  <si>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</si>
  <si>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</si>
  <si>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</si>
  <si>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</si>
  <si>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</si>
  <si>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</si>
  <si>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</si>
  <si>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</si>
  <si>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</si>
  <si>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</si>
  <si>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</si>
  <si>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</si>
  <si>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</si>
  <si>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</si>
  <si>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</si>
  <si>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</si>
  <si>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</si>
  <si>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</si>
  <si>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</si>
  <si>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</si>
  <si>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</si>
  <si>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</si>
  <si>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</si>
  <si>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</si>
  <si>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</si>
  <si>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</si>
  <si>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</si>
  <si>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</si>
  <si>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</si>
  <si>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</si>
  <si>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</si>
  <si>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</si>
  <si>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</si>
  <si>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</si>
  <si>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</si>
  <si>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</si>
  <si>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</si>
  <si>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</si>
  <si>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</si>
  <si>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</si>
  <si>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</si>
  <si>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</si>
  <si>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</si>
  <si>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</si>
  <si>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</si>
  <si>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</si>
  <si>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</si>
  <si>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</si>
  <si>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</si>
  <si>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</si>
  <si>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</si>
  <si>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</si>
  <si>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</si>
  <si>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</si>
  <si>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</si>
  <si>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</si>
  <si>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</si>
  <si>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</si>
  <si>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</si>
  <si>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</si>
  <si>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</si>
  <si>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</si>
  <si>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</si>
  <si>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</si>
  <si>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</si>
  <si>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</si>
  <si>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</si>
  <si>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</si>
  <si>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</si>
  <si>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</si>
  <si>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</si>
  <si>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</si>
  <si>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</si>
  <si>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</si>
  <si>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</si>
  <si>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</si>
  <si>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</si>
  <si>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</si>
  <si>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</si>
  <si>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</si>
  <si>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</si>
  <si>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</si>
  <si>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</si>
  <si>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</si>
  <si>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</si>
  <si>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</si>
  <si>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</si>
  <si>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</si>
  <si>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</si>
  <si>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</si>
  <si>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</si>
  <si>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</si>
  <si>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</si>
  <si>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</si>
  <si>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</si>
  <si>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</si>
  <si>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</si>
  <si>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</si>
  <si>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</si>
  <si>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</si>
  <si>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</si>
  <si>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</si>
  <si>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</si>
  <si>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</si>
  <si>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</si>
  <si>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</si>
  <si>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</si>
  <si>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</si>
  <si>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</si>
  <si>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</si>
  <si>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</si>
  <si>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</si>
  <si>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</si>
  <si>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</si>
  <si>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</si>
  <si>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</si>
  <si>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</si>
  <si>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</si>
  <si>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</si>
  <si>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</si>
  <si>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</si>
  <si>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</si>
  <si>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</si>
  <si>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</si>
  <si>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</si>
  <si>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</si>
  <si>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</si>
  <si>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</si>
  <si>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</si>
  <si>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</si>
  <si>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</si>
  <si>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</si>
  <si>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</si>
  <si>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</si>
  <si>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</si>
  <si>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</si>
  <si>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</si>
  <si>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</si>
  <si>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</si>
  <si>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</si>
  <si>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</si>
  <si>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</si>
  <si>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</si>
  <si>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</si>
  <si>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</si>
  <si>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</si>
  <si>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</si>
  <si>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</si>
  <si>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</si>
  <si>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</si>
  <si>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</si>
  <si>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</si>
  <si>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</si>
  <si>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</si>
  <si>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</si>
  <si>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</si>
  <si>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</si>
  <si>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</si>
  <si>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</si>
  <si>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</si>
  <si>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</si>
  <si>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</si>
  <si>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</si>
  <si>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</si>
  <si>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</si>
  <si>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</si>
  <si>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</si>
  <si>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</si>
  <si>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</si>
  <si>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</si>
  <si>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</si>
  <si>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</si>
  <si>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</si>
  <si>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</si>
  <si>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</si>
  <si>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</si>
  <si>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</si>
  <si>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</si>
  <si>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</si>
  <si>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</si>
  <si>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</si>
  <si>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</si>
  <si>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</si>
  <si>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</si>
  <si>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</si>
  <si>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</si>
  <si>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</si>
  <si>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</si>
  <si>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</si>
  <si>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</si>
  <si>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</si>
  <si>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</si>
  <si>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</si>
  <si>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</si>
  <si>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</si>
  <si>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</si>
  <si>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</si>
  <si>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</si>
  <si>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</si>
  <si>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</si>
  <si>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</si>
  <si>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</si>
  <si>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</si>
  <si>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</si>
  <si>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</si>
  <si>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</si>
  <si>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</si>
  <si>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</si>
  <si>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</si>
  <si>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</si>
  <si>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</si>
  <si>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</si>
  <si>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</si>
  <si>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</si>
  <si>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</si>
  <si>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</si>
  <si>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</si>
  <si>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</si>
  <si>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</si>
  <si>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</si>
  <si>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</si>
  <si>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</si>
  <si>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</si>
  <si>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</si>
  <si>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</si>
  <si>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</si>
  <si>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</si>
  <si>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</si>
  <si>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</si>
  <si>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</si>
  <si>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</si>
  <si>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</si>
  <si>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</si>
  <si>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</si>
  <si>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</si>
  <si>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</si>
  <si>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</si>
  <si>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</si>
  <si>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</si>
  <si>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</si>
  <si>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</si>
  <si>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</si>
  <si>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</si>
  <si>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</si>
  <si>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</si>
  <si>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</si>
  <si>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</si>
  <si>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</si>
  <si>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</si>
  <si>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</si>
  <si>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</si>
  <si>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</si>
  <si>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</si>
  <si>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</si>
  <si>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</si>
  <si>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</si>
  <si>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</si>
  <si>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</si>
  <si>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</si>
  <si>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</si>
  <si>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</si>
  <si>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</si>
  <si>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</si>
  <si>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</si>
  <si>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</si>
  <si>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</si>
  <si>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</si>
  <si>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</si>
  <si>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</si>
  <si>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</si>
  <si>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</si>
  <si>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</si>
  <si>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</si>
  <si>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</si>
  <si>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</si>
  <si>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</si>
  <si>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</si>
  <si>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</si>
  <si>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</si>
  <si>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</si>
  <si>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</si>
  <si>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</si>
  <si>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</si>
  <si>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</si>
  <si>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</si>
  <si>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</si>
  <si>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</si>
  <si>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</si>
  <si>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</si>
  <si>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</si>
  <si>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</si>
  <si>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</si>
  <si>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</si>
  <si>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</si>
  <si>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</si>
  <si>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</si>
  <si>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</si>
  <si>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</si>
  <si>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</si>
  <si>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</si>
  <si>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</si>
  <si>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</si>
  <si>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</si>
  <si>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</si>
  <si>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</si>
  <si>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</si>
  <si>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</si>
  <si>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</si>
  <si>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</si>
  <si>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</si>
  <si>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</si>
  <si>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</si>
  <si>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</si>
  <si>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</si>
  <si>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</si>
  <si>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</si>
  <si>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</si>
  <si>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</si>
  <si>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</si>
  <si>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</si>
  <si>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</si>
  <si>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</si>
  <si>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</si>
  <si>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</si>
  <si>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</si>
  <si>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</si>
  <si>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</si>
  <si>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</si>
  <si>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</si>
  <si>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</si>
  <si>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</si>
  <si>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</si>
  <si>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</si>
  <si>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</si>
  <si>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</si>
  <si>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</si>
  <si>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</si>
  <si>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</si>
  <si>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</si>
  <si>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</si>
  <si>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</si>
  <si>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</si>
  <si>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</si>
  <si>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</si>
  <si>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</si>
  <si>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</si>
  <si>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</si>
  <si>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</si>
  <si>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</si>
  <si>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</si>
  <si>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</si>
  <si>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</si>
  <si>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</si>
  <si>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</si>
  <si>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</si>
  <si>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</si>
  <si>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</si>
  <si>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</si>
  <si>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</si>
  <si>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</si>
  <si>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</si>
  <si>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</si>
  <si>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</si>
  <si>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</si>
  <si>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</si>
  <si>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</si>
  <si>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</si>
  <si>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</si>
  <si>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</si>
  <si>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</si>
  <si>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</si>
  <si>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</si>
  <si>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</si>
  <si>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</si>
  <si>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</si>
  <si>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</si>
  <si>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</si>
  <si>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</si>
  <si>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</si>
  <si>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</si>
  <si>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</si>
  <si>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</si>
  <si>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</si>
  <si>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</si>
  <si>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</si>
  <si>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</si>
  <si>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</si>
  <si>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</si>
  <si>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</si>
  <si>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</si>
  <si>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</si>
  <si>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</si>
  <si>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</si>
  <si>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</si>
  <si>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</si>
  <si>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</si>
  <si>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</si>
  <si>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</si>
  <si>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</si>
  <si>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</si>
  <si>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</si>
  <si>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</si>
  <si>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</si>
  <si>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</si>
  <si>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</si>
  <si>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</si>
  <si>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</si>
  <si>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</si>
  <si>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</si>
  <si>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</si>
  <si>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</si>
  <si>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</si>
  <si>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</si>
  <si>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</si>
  <si>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</si>
  <si>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</si>
  <si>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</si>
  <si>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</si>
  <si>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</si>
  <si>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</si>
  <si>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</si>
  <si>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</si>
  <si>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</si>
  <si>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</si>
  <si>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</si>
  <si>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</si>
  <si>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</si>
  <si>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</si>
  <si>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</si>
  <si>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</si>
  <si>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</si>
  <si>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</si>
  <si>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</si>
  <si>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</si>
  <si>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</si>
  <si>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</si>
  <si>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</si>
  <si>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</si>
  <si>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</si>
  <si>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</si>
  <si>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</si>
  <si>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</si>
  <si>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</si>
  <si>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</si>
  <si>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</si>
  <si>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</si>
  <si>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</si>
  <si>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</si>
  <si>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</si>
  <si>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</si>
  <si>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</si>
  <si>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</si>
  <si>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</si>
  <si>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</si>
  <si>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</si>
  <si>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</si>
  <si>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</si>
  <si>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</si>
  <si>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</si>
  <si>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</si>
  <si>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</si>
  <si>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</si>
  <si>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</si>
  <si>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</si>
  <si>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</si>
  <si>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</si>
  <si>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</si>
  <si>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</si>
  <si>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</si>
  <si>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</si>
  <si>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</si>
  <si>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</si>
  <si>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</si>
  <si>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</si>
  <si>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</si>
  <si>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</si>
  <si>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</si>
  <si>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</si>
  <si>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</si>
  <si>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</si>
  <si>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</si>
  <si>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</si>
  <si>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</si>
  <si>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</si>
  <si>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</si>
  <si>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</si>
  <si>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</si>
  <si>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</si>
  <si>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</si>
  <si>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</si>
  <si>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</si>
  <si>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</si>
  <si>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</si>
  <si>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</si>
  <si>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</si>
  <si>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</si>
  <si>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</si>
  <si>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</si>
  <si>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</si>
  <si>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</si>
  <si>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</si>
  <si>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</si>
  <si>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</si>
  <si>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</si>
  <si>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</si>
  <si>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</si>
  <si>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</si>
  <si>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</si>
  <si>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</si>
  <si>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</si>
  <si>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</si>
  <si>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</si>
  <si>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</si>
  <si>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</si>
  <si>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</si>
  <si>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</si>
  <si>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</si>
  <si>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</si>
  <si>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</si>
  <si>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</si>
  <si>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</si>
  <si>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</si>
  <si>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</si>
  <si>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</si>
  <si>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</si>
  <si>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</si>
  <si>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</si>
  <si>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</si>
  <si>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</si>
  <si>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</si>
  <si>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</si>
  <si>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</si>
  <si>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</si>
  <si>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</si>
  <si>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</si>
  <si>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</si>
  <si>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</si>
  <si>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</si>
  <si>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</si>
  <si>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</si>
  <si>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</si>
  <si>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</si>
  <si>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</si>
  <si>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</si>
  <si>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</si>
  <si>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</si>
  <si>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</si>
  <si>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</si>
  <si>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</si>
  <si>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</si>
  <si>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</si>
  <si>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</si>
  <si>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</si>
  <si>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</si>
  <si>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</si>
  <si>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</si>
  <si>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</si>
  <si>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</si>
  <si>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</si>
  <si>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</si>
  <si>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</si>
  <si>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</si>
  <si>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</si>
  <si>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</si>
  <si>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</si>
  <si>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</si>
  <si>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</si>
  <si>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</si>
  <si>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</si>
  <si>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</si>
  <si>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</si>
  <si>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</si>
  <si>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</si>
  <si>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</si>
  <si>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</si>
  <si>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</si>
  <si>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</si>
  <si>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</si>
  <si>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</si>
  <si>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</si>
  <si>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</si>
  <si>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</si>
  <si>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</si>
  <si>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</si>
  <si>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</si>
  <si>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</si>
  <si>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</si>
  <si>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</si>
  <si>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</si>
  <si>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</si>
  <si>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</si>
  <si>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</si>
  <si>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</si>
  <si>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</si>
  <si>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</si>
  <si>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</si>
  <si>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</si>
  <si>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</si>
  <si>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</si>
  <si>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</si>
  <si>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</si>
  <si>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</si>
  <si>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</si>
  <si>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</si>
  <si>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</si>
  <si>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</si>
  <si>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</si>
  <si>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</si>
  <si>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</si>
  <si>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</si>
  <si>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</si>
  <si>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</si>
  <si>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</si>
  <si>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</si>
  <si>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</si>
  <si>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</si>
  <si>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</si>
  <si>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</si>
  <si>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</si>
  <si>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</si>
  <si>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</si>
  <si>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</si>
  <si>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</si>
  <si>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</si>
  <si>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</si>
  <si>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</si>
  <si>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</si>
  <si>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</si>
  <si>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</si>
  <si>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</si>
  <si>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</si>
  <si>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</si>
  <si>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</si>
  <si>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</si>
  <si>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</si>
  <si>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</si>
  <si>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</si>
  <si>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</si>
  <si>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</si>
  <si>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</si>
  <si>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</si>
  <si>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</si>
  <si>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</si>
  <si>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</si>
  <si>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</si>
  <si>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</si>
  <si>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</si>
  <si>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</si>
  <si>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</si>
  <si>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</si>
  <si>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</si>
  <si>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</si>
  <si>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</si>
  <si>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</si>
  <si>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</si>
  <si>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</si>
  <si>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</si>
  <si>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</si>
  <si>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</si>
  <si>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</si>
  <si>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</si>
  <si>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</si>
  <si>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</si>
  <si>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</si>
  <si>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</si>
  <si>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</si>
  <si>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</si>
  <si>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</si>
  <si>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</si>
  <si>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</si>
  <si>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</si>
  <si>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</si>
  <si>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</si>
  <si>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</si>
  <si>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</si>
  <si>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</si>
  <si>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</si>
  <si>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</si>
  <si>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</si>
  <si>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</si>
  <si>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</si>
  <si>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</si>
  <si>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</si>
  <si>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</si>
  <si>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</si>
  <si>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</si>
  <si>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</si>
  <si>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</si>
  <si>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</si>
  <si>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</si>
  <si>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</si>
  <si>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</si>
  <si>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</si>
  <si>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</si>
  <si>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</si>
  <si>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</si>
  <si>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</si>
  <si>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</si>
  <si>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</si>
  <si>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</si>
  <si>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</si>
  <si>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</si>
  <si>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</si>
  <si>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</si>
  <si>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</si>
  <si>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</si>
  <si>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</si>
  <si>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</si>
  <si>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</si>
  <si>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</si>
  <si>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</si>
  <si>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</si>
  <si>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</si>
  <si>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</si>
  <si>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</si>
  <si>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</si>
  <si>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</si>
  <si>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</si>
  <si>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</si>
  <si>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</si>
  <si>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</si>
  <si>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</si>
  <si>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</si>
  <si>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</si>
  <si>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</si>
  <si>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</si>
  <si>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</si>
  <si>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</si>
  <si>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</si>
  <si>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</si>
  <si>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</si>
  <si>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</si>
  <si>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</si>
  <si>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</si>
  <si>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</si>
  <si>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</si>
  <si>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</si>
  <si>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</si>
  <si>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</si>
  <si>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</si>
  <si>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</si>
  <si>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</si>
  <si>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</si>
  <si>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</si>
  <si>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</si>
  <si>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</si>
  <si>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</si>
  <si>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</si>
  <si>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</si>
  <si>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</si>
  <si>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</si>
  <si>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</si>
  <si>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</si>
  <si>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</si>
  <si>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</si>
  <si>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</si>
  <si>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</si>
  <si>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</si>
  <si>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</si>
  <si>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</si>
  <si>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</si>
  <si>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</si>
  <si>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</si>
  <si>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</si>
  <si>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</si>
  <si>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</si>
  <si>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</si>
  <si>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</si>
  <si>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</si>
  <si>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</si>
  <si>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</si>
  <si>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</si>
  <si>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</si>
  <si>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</si>
  <si>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</si>
  <si>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</si>
  <si>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</si>
  <si>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</si>
  <si>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</si>
  <si>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</si>
  <si>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</si>
  <si>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</si>
  <si>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</si>
  <si>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</si>
  <si>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</si>
  <si>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</si>
  <si>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</si>
  <si>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</si>
  <si>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</si>
  <si>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</si>
  <si>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</si>
  <si>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</si>
  <si>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</si>
  <si>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</si>
  <si>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</si>
  <si>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</si>
  <si>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</si>
  <si>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</si>
  <si>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</si>
  <si>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</si>
  <si>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</si>
  <si>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</si>
  <si>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</si>
  <si>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</si>
  <si>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</si>
  <si>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</si>
  <si>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</si>
  <si>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</si>
  <si>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</si>
  <si>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</si>
  <si>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</si>
  <si>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</si>
  <si>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</si>
  <si>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</si>
  <si>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</si>
  <si>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</si>
  <si>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</si>
  <si>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</si>
  <si>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</si>
  <si>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</si>
  <si>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</si>
  <si>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</si>
  <si>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</si>
  <si>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</si>
  <si>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</si>
  <si>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</si>
  <si>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</si>
  <si>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</si>
  <si>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</si>
  <si>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</si>
  <si>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</si>
  <si>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</si>
  <si>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</si>
  <si>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</si>
  <si>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</si>
  <si>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</si>
  <si>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</si>
  <si>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</si>
  <si>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</si>
  <si>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</si>
  <si>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</si>
  <si>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</si>
  <si>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</si>
  <si>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</si>
  <si>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</si>
  <si>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</si>
  <si>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</si>
  <si>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</si>
  <si>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</si>
  <si>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</si>
  <si>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</si>
  <si>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</si>
  <si>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</si>
  <si>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</si>
  <si>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</si>
  <si>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</si>
  <si>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</si>
  <si>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</si>
  <si>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</si>
  <si>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</si>
  <si>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</si>
  <si>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</si>
  <si>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</si>
  <si>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</si>
  <si>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</si>
  <si>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</si>
  <si>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</si>
  <si>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</si>
  <si>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</si>
  <si>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</si>
  <si>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</si>
  <si>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</si>
  <si>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</si>
  <si>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</si>
  <si>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</si>
  <si>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</si>
  <si>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</si>
  <si>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</si>
  <si>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</si>
  <si>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</si>
  <si>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</si>
  <si>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</si>
  <si>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</si>
  <si>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</si>
  <si>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</si>
  <si>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</si>
  <si>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</si>
  <si>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</si>
  <si>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</si>
  <si>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</si>
  <si>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</si>
  <si>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</si>
  <si>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</si>
  <si>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</si>
  <si>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</si>
  <si>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</si>
  <si>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</si>
  <si>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</si>
  <si>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</si>
  <si>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</si>
  <si>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</si>
  <si>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</si>
  <si>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</si>
  <si>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</si>
  <si>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</si>
  <si>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</si>
  <si>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</si>
  <si>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</si>
  <si>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</si>
  <si>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</si>
  <si>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</si>
  <si>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</si>
  <si>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</si>
  <si>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</si>
  <si>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</si>
  <si>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</si>
  <si>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</si>
  <si>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</si>
  <si>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</si>
  <si>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</si>
  <si>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</si>
  <si>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</si>
  <si>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</si>
  <si>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</si>
  <si>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</si>
  <si>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</si>
  <si>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</si>
  <si>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</si>
  <si>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</si>
  <si>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</si>
  <si>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</si>
  <si>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</si>
  <si>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</si>
  <si>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</si>
  <si>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</si>
  <si>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</si>
  <si>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</si>
  <si>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</si>
  <si>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</si>
  <si>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</si>
  <si>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</si>
  <si>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</si>
  <si>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</si>
  <si>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</si>
  <si>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</si>
  <si>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</si>
  <si>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</si>
  <si>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</si>
  <si>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</si>
  <si>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</si>
  <si>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</si>
  <si>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</si>
  <si>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</si>
  <si>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</si>
  <si>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</si>
  <si>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</si>
  <si>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</si>
  <si>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</si>
  <si>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</si>
  <si>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</si>
  <si>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</si>
  <si>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</si>
  <si>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</si>
  <si>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</si>
  <si>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</si>
  <si>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</si>
  <si>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</si>
  <si>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</si>
  <si>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</si>
  <si>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</si>
  <si>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</si>
  <si>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</si>
  <si>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</si>
  <si>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</si>
  <si>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</si>
  <si>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</si>
  <si>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</si>
  <si>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</si>
  <si>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</si>
  <si>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</si>
  <si>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</si>
  <si>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</si>
  <si>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</si>
  <si>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</si>
  <si>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</si>
  <si>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</si>
  <si>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</si>
  <si>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</si>
  <si>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</si>
  <si>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</si>
  <si>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</si>
  <si>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</si>
  <si>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</si>
  <si>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</si>
  <si>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</si>
  <si>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</si>
  <si>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</si>
  <si>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</si>
  <si>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</si>
  <si>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</si>
  <si>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</si>
  <si>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</si>
  <si>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</si>
  <si>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</si>
  <si>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</si>
  <si>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</si>
  <si>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</si>
  <si>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</si>
  <si>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</si>
  <si>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</si>
  <si>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</si>
  <si>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</si>
  <si>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</si>
  <si>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</si>
  <si>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</si>
  <si>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</si>
  <si>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</si>
  <si>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</si>
  <si>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</si>
  <si>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</si>
  <si>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</si>
  <si>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</si>
  <si>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</si>
  <si>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</si>
  <si>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</si>
  <si>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</si>
  <si>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</si>
  <si>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</si>
  <si>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</si>
  <si>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</si>
  <si>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</si>
  <si>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</si>
  <si>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</si>
  <si>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</si>
  <si>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</si>
  <si>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</si>
  <si>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</si>
  <si>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</si>
  <si>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</si>
  <si>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</si>
  <si>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</si>
  <si>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</si>
  <si>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</si>
  <si>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</si>
  <si>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</si>
  <si>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</si>
  <si>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</si>
  <si>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</si>
  <si>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</si>
  <si>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</si>
  <si>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</si>
  <si>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</si>
  <si>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</si>
  <si>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</si>
  <si>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</si>
  <si>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</si>
  <si>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</si>
  <si>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</si>
  <si>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</si>
  <si>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</si>
  <si>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</si>
  <si>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</si>
  <si>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</si>
  <si>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</si>
  <si>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</si>
  <si>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</si>
  <si>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</si>
  <si>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</si>
  <si>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</si>
  <si>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</si>
  <si>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</si>
  <si>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</si>
  <si>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</si>
  <si>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</si>
  <si>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</si>
  <si>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</si>
  <si>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</si>
  <si>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</si>
  <si>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</si>
  <si>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</si>
  <si>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</si>
  <si>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</si>
  <si>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</si>
  <si>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</si>
  <si>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</si>
  <si>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</si>
  <si>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</si>
  <si>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</si>
  <si>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</si>
  <si>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</si>
  <si>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</si>
  <si>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</si>
  <si>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</si>
  <si>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</si>
  <si>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</si>
  <si>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</si>
  <si>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</si>
  <si>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</si>
  <si>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</si>
  <si>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</si>
  <si>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</si>
  <si>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</si>
  <si>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</si>
  <si>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</si>
  <si>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</si>
  <si>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</si>
  <si>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</si>
  <si>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</si>
  <si>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</si>
  <si>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</si>
  <si>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</si>
  <si>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</si>
  <si>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</si>
  <si>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</si>
  <si>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</si>
  <si>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</si>
  <si>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</si>
  <si>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</si>
  <si>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</si>
  <si>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</si>
  <si>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</si>
  <si>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</si>
  <si>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</si>
  <si>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</si>
  <si>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</si>
  <si>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</si>
  <si>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</si>
  <si>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</si>
  <si>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</si>
  <si>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</si>
  <si>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</si>
  <si>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</si>
  <si>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</si>
  <si>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</si>
  <si>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</si>
  <si>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</si>
  <si>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</si>
  <si>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</si>
  <si>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</si>
  <si>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</si>
  <si>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</si>
  <si>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</si>
  <si>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</si>
  <si>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</si>
  <si>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</si>
  <si>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</si>
  <si>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</si>
  <si>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</si>
  <si>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</si>
  <si>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</si>
  <si>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</si>
  <si>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</si>
  <si>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</si>
  <si>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</si>
  <si>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</si>
  <si>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</si>
  <si>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</si>
  <si>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</si>
  <si>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</si>
  <si>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</si>
  <si>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</si>
  <si>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</si>
  <si>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</si>
  <si>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</si>
  <si>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</si>
  <si>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</si>
  <si>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</si>
  <si>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</si>
  <si>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</si>
  <si>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</si>
  <si>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</si>
  <si>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</si>
  <si>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</si>
  <si>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</si>
  <si>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</si>
  <si>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</si>
  <si>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</si>
  <si>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</si>
  <si>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</si>
  <si>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</si>
  <si>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</si>
  <si>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</si>
  <si>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</si>
  <si>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</si>
  <si>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</si>
  <si>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</si>
  <si>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</si>
  <si>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</si>
  <si>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</si>
  <si>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</si>
  <si>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</si>
  <si>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</si>
  <si>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</si>
  <si>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</si>
  <si>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</si>
  <si>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</si>
  <si>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</si>
  <si>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</si>
  <si>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</si>
  <si>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</si>
  <si>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</si>
  <si>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</si>
  <si>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</si>
  <si>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</si>
  <si>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</si>
  <si>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</si>
  <si>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</si>
  <si>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</si>
  <si>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</si>
  <si>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</si>
  <si>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</si>
  <si>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</si>
  <si>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</si>
  <si>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</si>
  <si>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</si>
  <si>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</si>
  <si>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</si>
  <si>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</si>
  <si>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</si>
  <si>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</si>
  <si>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</si>
  <si>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</si>
  <si>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</si>
  <si>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</si>
  <si>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</si>
  <si>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</si>
  <si>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</si>
  <si>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</si>
  <si>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</si>
  <si>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</si>
  <si>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</si>
  <si>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</si>
  <si>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</si>
  <si>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</si>
  <si>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</si>
  <si>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</si>
  <si>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</si>
  <si>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</si>
  <si>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</si>
  <si>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</si>
  <si>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</si>
  <si>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</si>
  <si>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</si>
  <si>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</si>
  <si>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</si>
  <si>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</si>
  <si>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</si>
  <si>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</si>
  <si>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</si>
  <si>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</si>
  <si>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</si>
  <si>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</si>
  <si>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</si>
  <si>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</si>
  <si>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</si>
  <si>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</si>
  <si>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</si>
  <si>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</si>
  <si>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</si>
  <si>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</si>
  <si>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</si>
  <si>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</si>
  <si>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</si>
  <si>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</si>
  <si>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</si>
  <si>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</si>
  <si>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</si>
  <si>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</si>
  <si>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</si>
  <si>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</si>
  <si>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</si>
  <si>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</si>
  <si>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</si>
  <si>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</si>
  <si>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</si>
  <si>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</si>
  <si>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</si>
  <si>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</si>
  <si>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</si>
  <si>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</si>
  <si>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</si>
  <si>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</si>
  <si>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</si>
  <si>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</si>
  <si>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</si>
  <si>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</si>
  <si>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</si>
  <si>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</si>
  <si>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</si>
  <si>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</si>
  <si>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</si>
  <si>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</si>
  <si>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</si>
  <si>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</si>
  <si>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</si>
  <si>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</si>
  <si>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</si>
  <si>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</si>
  <si>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</si>
  <si>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</si>
  <si>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</si>
  <si>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</si>
  <si>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</si>
  <si>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</si>
  <si>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</si>
  <si>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</si>
  <si>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</si>
  <si>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</si>
  <si>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</si>
  <si>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</si>
  <si>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</si>
  <si>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</si>
  <si>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</si>
  <si>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</si>
  <si>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</si>
  <si>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</si>
  <si>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</si>
  <si>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</si>
  <si>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</si>
  <si>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</si>
  <si>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</si>
  <si>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</si>
  <si>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</si>
  <si>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</si>
  <si>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</si>
  <si>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</si>
  <si>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</si>
  <si>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</si>
  <si>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</si>
  <si>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</si>
  <si>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</si>
  <si>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</si>
  <si>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</si>
  <si>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</si>
  <si>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</si>
  <si>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</si>
  <si>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</si>
  <si>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</si>
  <si>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</si>
  <si>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</si>
  <si>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</si>
  <si>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</si>
  <si>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</si>
  <si>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</si>
  <si>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</si>
  <si>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</si>
  <si>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</si>
  <si>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</si>
  <si>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</si>
  <si>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</si>
  <si>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</si>
  <si>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</si>
  <si>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</si>
  <si>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</si>
  <si>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</si>
  <si>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</si>
  <si>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</si>
  <si>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</si>
  <si>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</si>
  <si>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</si>
  <si>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</si>
  <si>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</si>
  <si>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</si>
  <si>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</si>
  <si>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</si>
  <si>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</si>
  <si>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</si>
  <si>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</si>
  <si>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</si>
  <si>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</si>
  <si>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</si>
  <si>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</si>
  <si>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</si>
  <si>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</si>
  <si>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</si>
  <si>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</si>
  <si>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</si>
  <si>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</si>
  <si>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</si>
  <si>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</si>
  <si>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</si>
  <si>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</si>
  <si>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</si>
  <si>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</si>
  <si>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</si>
  <si>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</si>
  <si>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</si>
  <si>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</si>
  <si>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</si>
  <si>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</si>
  <si>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</si>
  <si>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</si>
  <si>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</si>
  <si>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</si>
  <si>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</si>
  <si>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</si>
  <si>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</si>
  <si>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</si>
  <si>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</si>
  <si>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</si>
  <si>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</si>
  <si>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</si>
  <si>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</si>
  <si>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</si>
  <si>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</si>
  <si>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</si>
  <si>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</si>
  <si>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</si>
  <si>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</si>
  <si>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</si>
  <si>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</si>
  <si>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</si>
  <si>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</si>
  <si>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</si>
  <si>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</si>
  <si>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</si>
  <si>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</si>
  <si>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</si>
  <si>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</si>
  <si>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</si>
  <si>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</si>
  <si>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</si>
  <si>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</si>
  <si>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</si>
  <si>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</si>
  <si>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</si>
  <si>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</si>
  <si>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</si>
  <si>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</si>
  <si>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</si>
  <si>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</si>
  <si>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</si>
  <si>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</si>
  <si>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</si>
  <si>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</si>
  <si>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</si>
  <si>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</si>
  <si>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</si>
  <si>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</si>
  <si>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</si>
  <si>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</si>
  <si>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</si>
  <si>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</si>
  <si>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</si>
  <si>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</si>
  <si>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</si>
  <si>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</si>
  <si>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</si>
  <si>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</si>
  <si>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</si>
  <si>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</si>
  <si>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</si>
  <si>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</si>
  <si>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</si>
  <si>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</si>
  <si>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</si>
  <si>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</si>
  <si>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</si>
  <si>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</si>
  <si>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</si>
  <si>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</si>
  <si>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</si>
  <si>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</si>
  <si>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</si>
  <si>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</si>
  <si>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</si>
  <si>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</si>
  <si>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</si>
  <si>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</si>
  <si>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</si>
  <si>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</si>
  <si>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</si>
  <si>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</si>
  <si>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</si>
  <si>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</si>
  <si>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</si>
  <si>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</si>
  <si>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</si>
  <si>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</si>
  <si>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</si>
  <si>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</si>
  <si>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</si>
  <si>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</si>
  <si>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</si>
  <si>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</si>
  <si>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</si>
  <si>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</si>
  <si>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</si>
  <si>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</si>
  <si>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</si>
  <si>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</si>
  <si>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</si>
  <si>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</si>
  <si>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</si>
  <si>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</si>
  <si>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</si>
  <si>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</si>
  <si>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</si>
  <si>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</si>
  <si>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</si>
  <si>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</si>
  <si>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</si>
  <si>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</si>
  <si>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</si>
  <si>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</si>
  <si>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</si>
  <si>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</si>
  <si>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</si>
  <si>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</si>
  <si>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</si>
  <si>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</si>
  <si>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</si>
  <si>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</si>
  <si>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</si>
  <si>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</si>
  <si>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</si>
  <si>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</si>
  <si>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</si>
  <si>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</si>
  <si>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</si>
  <si>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</si>
  <si>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</si>
  <si>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</si>
  <si>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</si>
  <si>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</si>
  <si>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</si>
  <si>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</si>
  <si>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</si>
  <si>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</si>
  <si>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</si>
  <si>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</si>
  <si>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</si>
  <si>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</si>
  <si>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</si>
  <si>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</si>
  <si>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</si>
  <si>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</si>
  <si>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</si>
  <si>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</si>
  <si>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</si>
  <si>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</si>
  <si>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</si>
  <si>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</si>
  <si>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</si>
  <si>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</si>
  <si>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</si>
  <si>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</si>
  <si>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</si>
  <si>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</si>
  <si>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</si>
  <si>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</si>
  <si>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</si>
  <si>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</si>
  <si>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</si>
  <si>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</si>
  <si>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</si>
  <si>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</si>
  <si>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</si>
  <si>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</si>
  <si>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</si>
  <si>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</si>
  <si>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</si>
  <si>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</si>
  <si>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</si>
  <si>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</si>
  <si>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</si>
  <si>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</si>
  <si>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</si>
  <si>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</si>
  <si>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</si>
  <si>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</si>
  <si>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</si>
  <si>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</si>
  <si>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</si>
  <si>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</si>
  <si>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</si>
  <si>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</si>
  <si>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</si>
  <si>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</si>
  <si>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</si>
  <si>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</si>
  <si>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</si>
  <si>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</si>
  <si>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</si>
  <si>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</si>
  <si>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</si>
  <si>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</si>
  <si>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</si>
  <si>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</si>
  <si>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</si>
  <si>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</si>
  <si>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</si>
  <si>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</si>
  <si>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</si>
  <si>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</si>
  <si>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</si>
  <si>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</si>
  <si>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</si>
  <si>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</si>
  <si>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</si>
  <si>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</si>
  <si>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</si>
  <si>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</si>
  <si>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</si>
  <si>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</si>
  <si>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</si>
  <si>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</si>
  <si>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</si>
  <si>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</si>
  <si>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</si>
  <si>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</si>
  <si>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</si>
  <si>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</si>
  <si>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</si>
  <si>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</si>
  <si>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</si>
  <si>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</si>
  <si>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</si>
  <si>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</si>
  <si>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</si>
  <si>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</si>
  <si>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</si>
  <si>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</si>
  <si>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</si>
  <si>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</si>
  <si>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</si>
  <si>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</si>
  <si>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</si>
  <si>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</si>
  <si>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</si>
  <si>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</si>
  <si>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</si>
  <si>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</si>
  <si>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</si>
  <si>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</si>
  <si>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</si>
  <si>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</si>
  <si>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</si>
  <si>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</si>
  <si>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</si>
  <si>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</si>
  <si>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</si>
  <si>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</si>
  <si>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</si>
  <si>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</si>
  <si>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</si>
  <si>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</si>
  <si>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</si>
  <si>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</si>
  <si>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</si>
  <si>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</si>
  <si>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</si>
  <si>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</si>
  <si>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</si>
  <si>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</si>
  <si>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</si>
  <si>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</si>
  <si>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</si>
  <si>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</si>
  <si>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</si>
  <si>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</si>
  <si>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</si>
  <si>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</si>
  <si>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</si>
  <si>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</si>
  <si>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</si>
  <si>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</si>
  <si>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</si>
  <si>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</si>
  <si>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</si>
  <si>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</si>
  <si>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</si>
  <si>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</si>
  <si>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</si>
  <si>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</si>
  <si>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</si>
  <si>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</si>
  <si>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</si>
  <si>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</si>
  <si>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</si>
  <si>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</si>
  <si>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</si>
  <si>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</si>
  <si>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</si>
  <si>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</si>
  <si>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</si>
  <si>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</si>
  <si>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</si>
  <si>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</si>
  <si>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</si>
  <si>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</si>
  <si>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</si>
  <si>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</si>
  <si>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</si>
  <si>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</si>
  <si>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</si>
  <si>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</si>
  <si>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</si>
  <si>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</si>
  <si>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</si>
  <si>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</si>
  <si>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</si>
  <si>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</si>
  <si>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</si>
  <si>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</si>
  <si>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</si>
  <si>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</si>
  <si>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</si>
  <si>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</si>
  <si>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</si>
  <si>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</si>
  <si>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</si>
  <si>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</si>
  <si>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</si>
  <si>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</si>
  <si>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</si>
  <si>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</si>
  <si>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</si>
  <si>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</si>
  <si>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</si>
  <si>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</si>
  <si>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</si>
  <si>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</si>
  <si>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</si>
  <si>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</si>
  <si>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</si>
  <si>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</si>
  <si>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</si>
  <si>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</si>
  <si>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</si>
  <si>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</si>
  <si>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</si>
  <si>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</si>
  <si>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</si>
  <si>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</si>
  <si>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</si>
  <si>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</si>
  <si>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</si>
  <si>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</si>
  <si>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</si>
  <si>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</si>
  <si>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</si>
  <si>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</si>
  <si>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</si>
  <si>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</si>
  <si>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</si>
  <si>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</si>
  <si>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</si>
  <si>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</si>
  <si>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</si>
  <si>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</si>
  <si>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</si>
  <si>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</si>
  <si>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</si>
  <si>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</si>
  <si>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</si>
  <si>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</si>
  <si>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</si>
  <si>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</si>
  <si>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</si>
  <si>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</si>
  <si>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</si>
  <si>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</si>
  <si>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</si>
  <si>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</si>
  <si>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</si>
  <si>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</si>
  <si>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</si>
  <si>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</si>
  <si>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</si>
  <si>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</si>
  <si>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</si>
  <si>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</si>
  <si>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</si>
  <si>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</si>
  <si>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</si>
  <si>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</si>
  <si>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</si>
  <si>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</si>
  <si>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</si>
  <si>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</si>
  <si>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</si>
  <si>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</si>
  <si>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</si>
  <si>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</si>
  <si>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</si>
  <si>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</si>
  <si>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</si>
  <si>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</si>
  <si>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</si>
  <si>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</si>
  <si>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</si>
  <si>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</si>
  <si>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</si>
  <si>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</si>
  <si>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</si>
  <si>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</si>
  <si>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</si>
  <si>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</si>
  <si>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</si>
  <si>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</si>
  <si>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</si>
  <si>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</si>
  <si>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</si>
  <si>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</si>
  <si>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</si>
  <si>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</si>
  <si>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</si>
  <si>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</si>
  <si>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</si>
  <si>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</si>
  <si>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</si>
  <si>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</si>
  <si>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</si>
  <si>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</si>
  <si>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</si>
  <si>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</si>
  <si>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</si>
  <si>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</si>
  <si>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</si>
  <si>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</si>
  <si>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</si>
  <si>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</si>
  <si>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</si>
  <si>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</si>
  <si>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</si>
  <si>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</si>
  <si>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</si>
  <si>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</si>
  <si>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</si>
  <si>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</si>
  <si>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</si>
  <si>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</si>
  <si>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</si>
  <si>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</si>
  <si>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</si>
  <si>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</si>
  <si>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</si>
  <si>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</si>
  <si>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</si>
  <si>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</si>
  <si>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</si>
  <si>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</si>
  <si>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</si>
  <si>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</si>
  <si>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</si>
  <si>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</si>
  <si>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</si>
  <si>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</si>
  <si>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</si>
  <si>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</si>
  <si>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</si>
  <si>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</si>
  <si>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</si>
  <si>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</si>
  <si>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</si>
  <si>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</si>
  <si>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</si>
  <si>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</si>
  <si>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</si>
  <si>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</si>
  <si>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</si>
  <si>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</si>
  <si>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</si>
  <si>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</si>
  <si>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</si>
  <si>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</si>
  <si>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</si>
  <si>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</si>
  <si>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</si>
  <si>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</si>
  <si>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</si>
  <si>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</si>
  <si>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</si>
  <si>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</si>
  <si>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</si>
  <si>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</si>
  <si>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</si>
  <si>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</si>
  <si>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</si>
  <si>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</si>
  <si>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</si>
  <si>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</si>
  <si>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</si>
  <si>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</si>
  <si>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</si>
  <si>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</si>
  <si>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</si>
  <si>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</si>
  <si>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</si>
  <si>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</si>
  <si>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</si>
  <si>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</si>
  <si>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</si>
  <si>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</si>
  <si>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</si>
  <si>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</si>
  <si>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</si>
  <si>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</si>
  <si>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</si>
  <si>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</si>
  <si>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</si>
  <si>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</si>
  <si>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</si>
  <si>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</si>
  <si>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</si>
  <si>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</si>
  <si>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</si>
  <si>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</si>
  <si>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</si>
  <si>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</si>
  <si>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</si>
  <si>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</si>
  <si>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</si>
  <si>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</si>
  <si>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</si>
  <si>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</si>
  <si>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</si>
  <si>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</si>
  <si>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</si>
  <si>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</si>
  <si>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</si>
  <si>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</si>
  <si>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</si>
  <si>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</si>
  <si>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</si>
  <si>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</si>
  <si>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</si>
  <si>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</si>
  <si>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</si>
  <si>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</si>
  <si>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</si>
  <si>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</si>
  <si>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</si>
  <si>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</si>
  <si>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</si>
  <si>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</si>
  <si>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</si>
  <si>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</si>
  <si>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</si>
  <si>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</si>
  <si>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</si>
  <si>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</si>
  <si>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</si>
  <si>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</si>
  <si>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</si>
  <si>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</si>
  <si>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</si>
  <si>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</si>
  <si>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</si>
  <si>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</si>
  <si>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</si>
  <si>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</si>
  <si>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</si>
  <si>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</si>
  <si>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</si>
  <si>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</si>
  <si>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</si>
  <si>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</si>
  <si>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</si>
  <si>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</si>
  <si>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</si>
  <si>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</si>
  <si>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</si>
  <si>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</si>
  <si>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</si>
  <si>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</si>
  <si>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</si>
  <si>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</si>
  <si>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</si>
  <si>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</si>
  <si>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</si>
  <si>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</si>
  <si>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</si>
  <si>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</si>
  <si>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</si>
  <si>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</si>
  <si>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</si>
  <si>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</si>
  <si>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</si>
  <si>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</si>
  <si>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</si>
  <si>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</si>
  <si>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</si>
  <si>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</si>
  <si>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</si>
  <si>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</si>
  <si>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</si>
  <si>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</si>
  <si>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</si>
  <si>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</si>
  <si>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</si>
  <si>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</si>
  <si>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</si>
  <si>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</si>
  <si>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</si>
  <si>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</si>
  <si>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</si>
  <si>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</si>
  <si>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</si>
  <si>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</si>
  <si>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</si>
  <si>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</si>
  <si>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</si>
  <si>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</si>
  <si>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</si>
  <si>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</si>
  <si>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</si>
  <si>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</si>
  <si>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</si>
  <si>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</si>
  <si>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</si>
  <si>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</si>
  <si>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</si>
  <si>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</si>
  <si>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</si>
  <si>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</si>
  <si>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</si>
  <si>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</si>
  <si>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</si>
  <si>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</si>
  <si>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</si>
  <si>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</si>
  <si>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</si>
  <si>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</si>
  <si>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</si>
  <si>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</si>
  <si>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</si>
  <si>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</si>
  <si>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</si>
  <si>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</si>
  <si>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</si>
  <si>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</si>
  <si>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</si>
  <si>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</si>
  <si>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</si>
  <si>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</si>
  <si>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</si>
  <si>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</si>
  <si>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</si>
  <si>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</si>
  <si>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</si>
  <si>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</si>
  <si>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</si>
  <si>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</si>
  <si>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</si>
  <si>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</si>
  <si>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</si>
  <si>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</si>
  <si>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</si>
  <si>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</si>
  <si>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</si>
  <si>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</si>
  <si>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</si>
  <si>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</si>
  <si>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</si>
  <si>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</si>
  <si>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</si>
  <si>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</si>
  <si>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</si>
  <si>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</si>
  <si>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</si>
  <si>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</si>
  <si>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</si>
  <si>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</si>
  <si>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</si>
  <si>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</si>
  <si>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</si>
  <si>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</si>
  <si>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</si>
  <si>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</si>
  <si>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</si>
  <si>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</si>
  <si>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</si>
  <si>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</si>
  <si>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</si>
  <si>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</si>
  <si>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</si>
  <si>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</si>
  <si>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</si>
  <si>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</si>
  <si>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</si>
  <si>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</si>
  <si>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</si>
  <si>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</si>
  <si>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</si>
  <si>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</si>
  <si>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</si>
  <si>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</si>
  <si>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</si>
  <si>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</si>
  <si>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</si>
  <si>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</si>
  <si>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</si>
  <si>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</si>
  <si>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</si>
  <si>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</si>
  <si>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</si>
  <si>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</si>
  <si>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</si>
  <si>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</si>
  <si>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</si>
  <si>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</si>
  <si>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</si>
  <si>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</si>
  <si>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</si>
  <si>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</si>
  <si>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</si>
  <si>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</si>
  <si>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</si>
  <si>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</si>
  <si>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</si>
  <si>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</si>
  <si>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</si>
  <si>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</si>
  <si>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</si>
  <si>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</si>
  <si>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</si>
  <si>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</si>
  <si>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</si>
  <si>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</si>
  <si>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</si>
  <si>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</si>
  <si>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</si>
  <si>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</si>
  <si>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</si>
  <si>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</si>
  <si>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</si>
  <si>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</si>
  <si>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</si>
  <si>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</si>
  <si>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</si>
  <si>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</si>
  <si>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</si>
  <si>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</si>
  <si>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</si>
  <si>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</si>
  <si>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</si>
  <si>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</si>
  <si>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</si>
  <si>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</si>
  <si>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</si>
  <si>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</si>
  <si>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</si>
  <si>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</si>
  <si>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</si>
  <si>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</si>
  <si>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</si>
  <si>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</si>
  <si>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</si>
  <si>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</si>
  <si>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</si>
  <si>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</si>
  <si>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</si>
  <si>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</si>
  <si>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</si>
  <si>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</si>
  <si>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</si>
  <si>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</si>
  <si>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</si>
  <si>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</si>
  <si>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</si>
  <si>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</si>
  <si>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</si>
  <si>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</si>
  <si>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</si>
  <si>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</si>
  <si>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</si>
  <si>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</si>
  <si>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</si>
  <si>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</si>
  <si>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</si>
  <si>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</si>
  <si>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</si>
  <si>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</si>
  <si>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</si>
  <si>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</si>
  <si>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</si>
  <si>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</si>
  <si>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</si>
  <si>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</si>
  <si>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</si>
  <si>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</si>
  <si>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</si>
  <si>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</si>
  <si>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</si>
  <si>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</si>
  <si>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</si>
  <si>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</si>
  <si>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</si>
  <si>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</si>
  <si>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</si>
  <si>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</si>
  <si>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</si>
  <si>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</si>
  <si>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</si>
  <si>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</si>
  <si>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</si>
  <si>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</si>
  <si>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</si>
  <si>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</si>
  <si>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</si>
  <si>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</si>
  <si>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</si>
  <si>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</si>
  <si>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</si>
  <si>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</si>
  <si>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</si>
  <si>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</si>
  <si>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</si>
  <si>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</si>
  <si>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</si>
  <si>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</si>
  <si>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</si>
  <si>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</si>
  <si>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</si>
  <si>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</si>
  <si>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</si>
  <si>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</si>
  <si>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</si>
  <si>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</si>
  <si>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</si>
  <si>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</si>
  <si>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</si>
  <si>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</si>
  <si>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</si>
  <si>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</si>
  <si>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</si>
  <si>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</si>
  <si>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</si>
  <si>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</si>
  <si>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</si>
  <si>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</si>
  <si>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</si>
  <si>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</si>
  <si>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</si>
  <si>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</si>
  <si>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</si>
  <si>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</si>
  <si>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</si>
  <si>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</si>
  <si>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</si>
  <si>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</si>
  <si>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</si>
  <si>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</si>
  <si>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</si>
  <si>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</si>
  <si>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</si>
  <si>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</si>
  <si>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</si>
  <si>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</si>
  <si>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</si>
  <si>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</si>
  <si>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</si>
  <si>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</si>
  <si>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</si>
  <si>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</si>
  <si>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</si>
  <si>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</si>
  <si>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</si>
  <si>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</si>
  <si>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</si>
  <si>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</si>
  <si>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</si>
  <si>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</si>
  <si>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</si>
  <si>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</si>
  <si>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</si>
  <si>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</si>
  <si>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</si>
  <si>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</si>
  <si>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</si>
  <si>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</si>
  <si>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</si>
  <si>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</si>
  <si>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</si>
  <si>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</si>
  <si>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</si>
  <si>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</si>
  <si>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</si>
  <si>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</si>
  <si>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</si>
  <si>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</si>
  <si>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</si>
  <si>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</si>
  <si>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</si>
  <si>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</si>
  <si>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</si>
  <si>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</si>
  <si>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</si>
  <si>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</si>
  <si>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</si>
  <si>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</si>
  <si>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</si>
  <si>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</si>
  <si>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</si>
  <si>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</si>
  <si>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</si>
  <si>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</si>
  <si>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</si>
  <si>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</si>
  <si>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</si>
  <si>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</si>
  <si>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</si>
  <si>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</si>
  <si>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</si>
  <si>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</si>
  <si>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</si>
  <si>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</si>
  <si>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</si>
  <si>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</si>
  <si>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</si>
  <si>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</si>
  <si>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</si>
  <si>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</si>
  <si>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</si>
  <si>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</si>
  <si>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</si>
  <si>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</si>
  <si>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</si>
  <si>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</si>
  <si>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</si>
  <si>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</si>
  <si>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</si>
  <si>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</si>
  <si>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</si>
  <si>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</si>
  <si>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</si>
  <si>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</si>
  <si>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</si>
  <si>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</si>
  <si>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</si>
  <si>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</si>
  <si>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</si>
  <si>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</si>
  <si>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</si>
  <si>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</si>
  <si>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</si>
  <si>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</si>
  <si>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</si>
  <si>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</si>
  <si>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</si>
  <si>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</si>
  <si>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</si>
  <si>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</si>
  <si>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</si>
  <si>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</si>
  <si>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</si>
  <si>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</si>
  <si>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</si>
  <si>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</si>
  <si>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</si>
  <si>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</si>
  <si>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</si>
  <si>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</si>
  <si>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</si>
  <si>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</si>
  <si>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</si>
  <si>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</si>
  <si>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</si>
  <si>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</si>
  <si>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</si>
  <si>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</si>
  <si>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</si>
  <si>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</si>
  <si>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</si>
  <si>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</si>
  <si>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</si>
  <si>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</si>
  <si>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</si>
  <si>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</si>
  <si>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</si>
  <si>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</si>
  <si>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</si>
  <si>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</si>
  <si>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</si>
  <si>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</si>
  <si>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</si>
  <si>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</si>
  <si>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</si>
  <si>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</si>
  <si>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</si>
  <si>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</si>
  <si>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</si>
  <si>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</si>
  <si>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</si>
  <si>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</si>
  <si>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</si>
  <si>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</si>
  <si>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</si>
  <si>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</si>
  <si>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</si>
  <si>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</si>
  <si>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</si>
  <si>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</si>
  <si>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</si>
  <si>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</si>
  <si>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</si>
  <si>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</si>
  <si>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</si>
  <si>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</si>
  <si>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</si>
  <si>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</si>
  <si>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</si>
  <si>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</si>
  <si>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</si>
  <si>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</si>
  <si>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</si>
  <si>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</si>
  <si>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</si>
  <si>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</si>
  <si>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</si>
  <si>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</si>
  <si>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</si>
  <si>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</si>
  <si>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</si>
  <si>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</si>
  <si>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</si>
  <si>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</si>
  <si>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</si>
  <si>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</si>
  <si>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</si>
  <si>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</si>
  <si>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</si>
  <si>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</si>
  <si>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</si>
  <si>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</si>
  <si>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</si>
  <si>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</si>
  <si>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</si>
  <si>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</si>
  <si>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</si>
  <si>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</si>
  <si>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</si>
  <si>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</si>
  <si>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</si>
  <si>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</si>
  <si>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</si>
  <si>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</si>
  <si>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</si>
  <si>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</si>
  <si>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</si>
  <si>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</si>
  <si>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</si>
  <si>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</si>
  <si>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</si>
  <si>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</si>
  <si>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</si>
  <si>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</si>
  <si>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</si>
  <si>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</si>
  <si>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</si>
  <si>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</si>
  <si>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</si>
  <si>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</si>
  <si>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</si>
  <si>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</si>
  <si>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</si>
  <si>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</si>
  <si>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</si>
  <si>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</si>
  <si>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</si>
  <si>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</si>
  <si>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</si>
  <si>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</si>
  <si>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</si>
  <si>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</si>
  <si>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</si>
  <si>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</si>
  <si>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</si>
  <si>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</si>
  <si>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</si>
  <si>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</si>
  <si>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</si>
  <si>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</si>
  <si>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</si>
  <si>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</si>
  <si>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</si>
  <si>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</si>
  <si>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</si>
  <si>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</si>
  <si>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</si>
  <si>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</si>
  <si>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</si>
  <si>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</si>
  <si>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</si>
  <si>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</si>
  <si>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</si>
  <si>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</si>
  <si>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</si>
  <si>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</si>
  <si>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</si>
  <si>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</si>
  <si>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</si>
  <si>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</si>
  <si>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</si>
  <si>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</si>
  <si>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</si>
  <si>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</si>
  <si>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</si>
  <si>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</si>
  <si>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</si>
  <si>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</si>
  <si>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</si>
  <si>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</si>
  <si>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</si>
  <si>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</si>
  <si>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</si>
  <si>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</si>
  <si>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</si>
  <si>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</si>
  <si>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</si>
  <si>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</si>
  <si>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</si>
  <si>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</si>
  <si>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</si>
  <si>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</si>
  <si>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</si>
  <si>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</si>
  <si>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</si>
  <si>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</si>
  <si>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</si>
  <si>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</si>
  <si>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</si>
  <si>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</si>
  <si>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</si>
  <si>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</si>
  <si>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</si>
  <si>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</si>
  <si>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</si>
  <si>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</si>
  <si>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</si>
  <si>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</si>
  <si>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</si>
  <si>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</si>
  <si>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</si>
  <si>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</si>
  <si>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</si>
  <si>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</si>
  <si>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</si>
  <si>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</si>
  <si>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</si>
  <si>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</si>
  <si>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</si>
  <si>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</si>
  <si>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</si>
  <si>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</si>
  <si>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</si>
  <si>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</si>
  <si>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</si>
  <si>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</si>
  <si>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</si>
  <si>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</si>
  <si>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</si>
  <si>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</si>
  <si>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</si>
  <si>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</si>
  <si>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</si>
  <si>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</si>
  <si>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</si>
  <si>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</si>
  <si>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</si>
  <si>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</si>
  <si>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</si>
  <si>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</si>
  <si>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</si>
  <si>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</si>
  <si>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</si>
  <si>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</si>
  <si>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</si>
  <si>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</si>
  <si>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</si>
  <si>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</si>
  <si>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</si>
  <si>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</si>
  <si>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</si>
  <si>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</si>
  <si>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</si>
  <si>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</si>
  <si>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</si>
  <si>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</si>
  <si>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</si>
  <si>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</si>
  <si>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</si>
  <si>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</si>
  <si>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</si>
  <si>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</si>
  <si>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</si>
  <si>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</si>
  <si>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</si>
  <si>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</si>
  <si>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</si>
  <si>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</si>
  <si>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</si>
  <si>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</si>
  <si>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</si>
  <si>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</si>
  <si>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</si>
  <si>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</si>
  <si>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</si>
  <si>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</si>
  <si>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</si>
  <si>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</si>
  <si>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</si>
  <si>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</si>
  <si>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</si>
  <si>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</si>
  <si>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</si>
  <si>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</si>
  <si>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</si>
  <si>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</si>
  <si>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</si>
  <si>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</si>
  <si>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</si>
  <si>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</si>
  <si>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</si>
  <si>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</si>
  <si>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</si>
  <si>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</si>
  <si>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</si>
  <si>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</si>
  <si>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</si>
  <si>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</si>
  <si>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</si>
  <si>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</si>
  <si>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</si>
  <si>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</si>
  <si>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</si>
  <si>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</si>
  <si>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</si>
  <si>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</si>
  <si>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</si>
  <si>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</si>
  <si>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</si>
  <si>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</si>
  <si>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</si>
  <si>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</si>
  <si>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</si>
  <si>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</si>
  <si>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</si>
  <si>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</si>
  <si>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</si>
  <si>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</si>
  <si>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</si>
  <si>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</si>
  <si>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</si>
  <si>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</si>
  <si>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</si>
  <si>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</si>
  <si>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</si>
  <si>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</si>
  <si>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</si>
  <si>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</si>
  <si>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</si>
  <si>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</si>
  <si>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</si>
  <si>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</si>
  <si>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</si>
  <si>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</si>
  <si>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</si>
  <si>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</si>
  <si>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</si>
  <si>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</si>
  <si>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</si>
  <si>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</si>
  <si>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</si>
  <si>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</si>
  <si>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</si>
  <si>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</si>
  <si>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</si>
  <si>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</si>
  <si>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</si>
  <si>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</si>
  <si>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</si>
  <si>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</si>
  <si>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</si>
  <si>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</si>
  <si>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</si>
  <si>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</si>
  <si>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</si>
  <si>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</si>
  <si>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</si>
  <si>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</si>
  <si>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</si>
  <si>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</si>
  <si>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</si>
  <si>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</si>
  <si>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</si>
  <si>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</si>
  <si>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</si>
  <si>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</si>
  <si>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</si>
  <si>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</si>
  <si>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</si>
  <si>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</si>
  <si>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</si>
  <si>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</si>
  <si>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</si>
  <si>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</si>
  <si>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</si>
  <si>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</si>
  <si>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</si>
  <si>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</si>
  <si>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</si>
  <si>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</si>
  <si>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</si>
  <si>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</si>
  <si>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</si>
  <si>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</si>
  <si>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</si>
  <si>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</si>
  <si>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</si>
  <si>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</si>
  <si>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</si>
  <si>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</si>
  <si>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</si>
  <si>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</si>
  <si>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</si>
  <si>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</si>
  <si>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</si>
  <si>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</si>
  <si>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</si>
  <si>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</si>
  <si>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</si>
  <si>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</si>
  <si>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</si>
  <si>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</si>
  <si>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</si>
  <si>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</si>
  <si>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</si>
  <si>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</si>
  <si>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</si>
  <si>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</si>
  <si>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</si>
  <si>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</si>
  <si>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</si>
  <si>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</si>
  <si>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</si>
  <si>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</si>
  <si>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</si>
  <si>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</si>
  <si>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</si>
  <si>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</si>
  <si>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</si>
  <si>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</si>
  <si>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</si>
  <si>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</si>
  <si>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</si>
  <si>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</si>
  <si>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</si>
  <si>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</si>
  <si>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</si>
  <si>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</si>
  <si>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</si>
  <si>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</si>
  <si>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</si>
  <si>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</si>
  <si>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</si>
  <si>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</si>
  <si>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</si>
  <si>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</si>
  <si>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</si>
  <si>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</si>
  <si>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</si>
  <si>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</si>
  <si>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</si>
  <si>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</si>
  <si>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</si>
  <si>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</si>
  <si>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</si>
  <si>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</si>
  <si>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</si>
  <si>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</si>
  <si>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</si>
  <si>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</si>
  <si>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</si>
  <si>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</si>
  <si>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</si>
  <si>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</si>
  <si>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</si>
  <si>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</si>
  <si>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</si>
  <si>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</si>
  <si>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</si>
  <si>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</si>
  <si>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</si>
  <si>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</si>
  <si>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</si>
  <si>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</si>
  <si>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</si>
  <si>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</si>
  <si>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</si>
  <si>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</si>
  <si>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</si>
  <si>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</si>
  <si>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</si>
  <si>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</si>
  <si>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</si>
  <si>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</si>
  <si>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</si>
  <si>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</si>
  <si>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</si>
  <si>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</si>
  <si>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</si>
  <si>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</si>
  <si>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</si>
  <si>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</si>
  <si>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</si>
  <si>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</si>
  <si>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</si>
  <si>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</si>
  <si>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</si>
  <si>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</si>
  <si>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</si>
  <si>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</si>
  <si>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</si>
  <si>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</si>
  <si>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</si>
  <si>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</si>
  <si>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</si>
  <si>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</si>
  <si>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</si>
  <si>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</si>
  <si>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</si>
  <si>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</si>
  <si>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</si>
  <si>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</si>
  <si>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</si>
  <si>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</si>
  <si>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</si>
  <si>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</si>
  <si>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</si>
  <si>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</si>
  <si>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</si>
  <si>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</si>
  <si>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</si>
  <si>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</si>
  <si>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</si>
  <si>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</si>
  <si>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</si>
  <si>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</si>
  <si>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</si>
  <si>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</si>
  <si>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</si>
  <si>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</si>
  <si>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</si>
  <si>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</si>
  <si>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</si>
  <si>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</si>
  <si>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</si>
  <si>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</si>
  <si>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</si>
  <si>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</si>
  <si>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</si>
  <si>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</si>
  <si>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</si>
  <si>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</si>
  <si>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</si>
  <si>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</si>
  <si>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</si>
  <si>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</si>
  <si>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</si>
  <si>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</si>
  <si>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</si>
  <si>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</si>
  <si>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</si>
  <si>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</si>
  <si>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</si>
  <si>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</si>
  <si>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</si>
  <si>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</si>
  <si>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</si>
  <si>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</si>
  <si>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</si>
  <si>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</si>
  <si>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</si>
  <si>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</si>
  <si>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</si>
  <si>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</si>
  <si>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</si>
  <si>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</si>
  <si>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</si>
  <si>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</si>
  <si>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</si>
  <si>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</si>
  <si>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</si>
  <si>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</si>
  <si>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</si>
  <si>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</si>
  <si>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</si>
  <si>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</si>
  <si>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</si>
  <si>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</si>
  <si>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</si>
  <si>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</si>
  <si>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</si>
  <si>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</si>
  <si>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</si>
  <si>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</si>
  <si>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</si>
  <si>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</si>
  <si>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</si>
  <si>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</si>
  <si>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</si>
  <si>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</si>
  <si>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</si>
  <si>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</si>
  <si>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</si>
  <si>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</si>
  <si>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</si>
  <si>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</si>
  <si>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</si>
  <si>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</si>
  <si>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</si>
  <si>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</si>
  <si>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</si>
  <si>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</si>
  <si>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</si>
  <si>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</si>
  <si>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</si>
  <si>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</si>
  <si>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</si>
  <si>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</si>
  <si>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</si>
  <si>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</si>
  <si>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</si>
  <si>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</si>
  <si>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</si>
  <si>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</si>
  <si>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</si>
  <si>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</si>
  <si>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</si>
  <si>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</si>
  <si>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</si>
  <si>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</si>
  <si>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</si>
  <si>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</si>
  <si>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</si>
  <si>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</si>
  <si>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</si>
  <si>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</si>
  <si>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</si>
  <si>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</si>
  <si>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</si>
  <si>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</si>
  <si>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</si>
  <si>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</si>
  <si>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</si>
  <si>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</si>
  <si>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</si>
  <si>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</si>
  <si>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</si>
  <si>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</si>
  <si>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</si>
  <si>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</si>
  <si>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</si>
  <si>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</si>
  <si>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</si>
  <si>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</si>
  <si>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</si>
  <si>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</si>
  <si>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</si>
  <si>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</si>
  <si>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</si>
  <si>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</si>
  <si>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</si>
  <si>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</si>
  <si>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</si>
  <si>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</si>
  <si>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</si>
  <si>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</si>
  <si>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</si>
  <si>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</si>
  <si>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</si>
  <si>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</si>
  <si>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</si>
  <si>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</si>
  <si>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</si>
  <si>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</si>
  <si>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</si>
  <si>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</si>
  <si>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</si>
  <si>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</si>
  <si>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</si>
  <si>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</si>
  <si>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</si>
  <si>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</si>
  <si>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</si>
  <si>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</si>
  <si>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</si>
  <si>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</si>
  <si>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</si>
  <si>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</si>
  <si>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</si>
  <si>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</si>
  <si>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</si>
  <si>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</si>
  <si>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</si>
  <si>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</si>
  <si>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</si>
  <si>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</si>
  <si>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</si>
  <si>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</si>
  <si>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</si>
  <si>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</si>
  <si>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</si>
  <si>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</si>
  <si>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</si>
  <si>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</si>
  <si>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</si>
  <si>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</si>
  <si>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</si>
  <si>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</si>
  <si>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</si>
  <si>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</si>
  <si>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</si>
  <si>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</si>
  <si>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</si>
  <si>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</si>
  <si>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</si>
  <si>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</si>
  <si>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</si>
  <si>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</si>
  <si>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</si>
  <si>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</si>
  <si>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</si>
  <si>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</si>
  <si>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</si>
  <si>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</si>
  <si>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</si>
  <si>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</si>
  <si>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</si>
  <si>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</si>
  <si>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</si>
  <si>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</si>
  <si>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</si>
  <si>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</si>
  <si>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</si>
  <si>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</si>
  <si>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</si>
  <si>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</si>
  <si>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</si>
  <si>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</si>
  <si>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</si>
  <si>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</si>
  <si>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</si>
  <si>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</si>
  <si>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</si>
  <si>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</si>
  <si>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</si>
  <si>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</si>
  <si>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</si>
  <si>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</si>
  <si>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</si>
  <si>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</si>
  <si>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</si>
  <si>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</si>
  <si>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</si>
  <si>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</si>
  <si>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</si>
  <si>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</si>
  <si>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</si>
  <si>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</si>
  <si>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</si>
  <si>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</si>
  <si>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</si>
  <si>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</si>
  <si>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</si>
  <si>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</si>
  <si>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</si>
  <si>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</si>
  <si>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</si>
  <si>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</si>
  <si>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</si>
  <si>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</si>
  <si>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</si>
  <si>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</si>
  <si>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</si>
  <si>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</si>
  <si>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</si>
  <si>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</si>
  <si>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</si>
  <si>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</si>
  <si>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</si>
  <si>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</si>
  <si>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</si>
  <si>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</si>
  <si>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</si>
  <si>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</si>
  <si>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</si>
  <si>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</si>
  <si>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</si>
  <si>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</si>
  <si>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</si>
  <si>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</si>
  <si>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</si>
  <si>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</si>
  <si>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</si>
  <si>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</si>
  <si>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</si>
  <si>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</si>
  <si>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</si>
  <si>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</si>
  <si>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</si>
  <si>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</si>
  <si>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</si>
  <si>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</si>
  <si>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</si>
  <si>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</si>
  <si>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</si>
  <si>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</si>
  <si>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</si>
  <si>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</si>
  <si>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</si>
  <si>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</si>
  <si>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</si>
  <si>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</si>
  <si>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</si>
  <si>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</si>
  <si>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</si>
  <si>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</si>
  <si>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</si>
  <si>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</si>
  <si>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</si>
  <si>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</si>
  <si>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</si>
  <si>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</si>
  <si>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</si>
  <si>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</si>
  <si>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</si>
  <si>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</si>
  <si>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</si>
  <si>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</si>
  <si>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</si>
  <si>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</si>
  <si>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</si>
  <si>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</si>
  <si>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</si>
  <si>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</si>
  <si>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</si>
  <si>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</si>
  <si>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</si>
  <si>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</si>
  <si>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</si>
  <si>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</si>
  <si>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</si>
  <si>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</si>
  <si>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</si>
  <si>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</si>
  <si>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</si>
  <si>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</si>
  <si>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</si>
  <si>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</si>
  <si>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</si>
  <si>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</si>
  <si>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</si>
  <si>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</si>
  <si>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</si>
  <si>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</si>
  <si>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</si>
  <si>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</si>
  <si>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</si>
  <si>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</si>
  <si>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</si>
  <si>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</si>
  <si>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</si>
  <si>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</si>
  <si>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</si>
  <si>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</si>
  <si>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</si>
  <si>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</si>
  <si>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</si>
  <si>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</si>
  <si>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</si>
  <si>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</si>
  <si>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</si>
  <si>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</si>
  <si>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</si>
  <si>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</si>
  <si>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</si>
  <si>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</si>
  <si>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</si>
  <si>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</si>
  <si>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</si>
  <si>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</si>
  <si>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</si>
  <si>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</si>
  <si>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</si>
  <si>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</si>
  <si>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</si>
  <si>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</si>
  <si>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</si>
  <si>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</si>
  <si>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</si>
  <si>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</si>
  <si>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</si>
  <si>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</si>
  <si>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</si>
  <si>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</si>
  <si>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</si>
  <si>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</si>
  <si>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</si>
  <si>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</si>
  <si>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</si>
  <si>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</si>
  <si>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</si>
  <si>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</si>
  <si>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</si>
  <si>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</si>
  <si>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</si>
  <si>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</si>
  <si>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</si>
  <si>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</si>
  <si>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</si>
  <si>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</si>
  <si>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</si>
  <si>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</si>
  <si>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</si>
  <si>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</si>
  <si>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</si>
  <si>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</si>
  <si>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</si>
  <si>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</si>
  <si>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</si>
  <si>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</si>
  <si>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</si>
  <si>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</si>
  <si>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</si>
  <si>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</si>
  <si>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</si>
  <si>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</si>
  <si>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</si>
  <si>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</si>
  <si>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</si>
  <si>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</si>
  <si>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</si>
  <si>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</si>
  <si>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</si>
  <si>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</si>
  <si>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</si>
  <si>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</si>
  <si>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</si>
  <si>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</si>
  <si>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</si>
  <si>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</si>
  <si>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</si>
  <si>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</si>
  <si>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</si>
  <si>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</si>
  <si>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</si>
  <si>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</si>
  <si>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</si>
  <si>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</si>
  <si>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</si>
  <si>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</si>
  <si>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</si>
  <si>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</si>
  <si>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</si>
  <si>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</si>
  <si>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</si>
  <si>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</si>
  <si>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</si>
  <si>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</si>
  <si>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</si>
  <si>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</si>
  <si>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</si>
  <si>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</si>
  <si>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</si>
  <si>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</si>
  <si>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</si>
  <si>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</si>
  <si>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</si>
  <si>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</si>
  <si>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</si>
  <si>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</si>
  <si>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</si>
  <si>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</si>
  <si>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</si>
  <si>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</si>
  <si>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</si>
  <si>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</si>
  <si>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</si>
  <si>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</si>
  <si>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</si>
  <si>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</si>
  <si>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</si>
  <si>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</si>
  <si>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</si>
  <si>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</si>
  <si>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</si>
  <si>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</si>
  <si>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</si>
  <si>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</si>
  <si>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</si>
  <si>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</si>
  <si>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</si>
  <si>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</si>
  <si>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</si>
  <si>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</si>
  <si>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</si>
  <si>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</si>
  <si>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</si>
  <si>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</si>
  <si>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</si>
  <si>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</si>
  <si>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</si>
  <si>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</si>
  <si>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</si>
  <si>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</si>
  <si>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</si>
  <si>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</si>
  <si>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</si>
  <si>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</si>
  <si>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</si>
  <si>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</si>
  <si>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</si>
  <si>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</si>
  <si>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</si>
  <si>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</si>
  <si>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</si>
  <si>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</si>
  <si>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</si>
  <si>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</si>
  <si>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</si>
  <si>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</si>
  <si>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</si>
  <si>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</si>
  <si>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</si>
  <si>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</si>
  <si>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</si>
  <si>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</si>
  <si>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</si>
  <si>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</si>
  <si>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</si>
  <si>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</si>
  <si>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</si>
  <si>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</si>
  <si>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</si>
  <si>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</si>
  <si>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</si>
  <si>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</si>
  <si>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</si>
  <si>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</si>
  <si>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</si>
  <si>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</si>
  <si>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</si>
  <si>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</si>
  <si>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</si>
  <si>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</si>
  <si>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</si>
  <si>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</si>
  <si>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</si>
  <si>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</si>
  <si>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</si>
  <si>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</si>
  <si>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</si>
  <si>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</si>
  <si>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</si>
  <si>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</si>
  <si>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</si>
  <si>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</si>
  <si>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</si>
  <si>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</si>
  <si>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</si>
  <si>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</si>
  <si>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</si>
  <si>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</si>
  <si>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</si>
  <si>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</si>
  <si>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</si>
  <si>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</si>
  <si>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</si>
  <si>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</si>
  <si>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</si>
  <si>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</si>
  <si>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</si>
  <si>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</si>
  <si>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</si>
  <si>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</si>
  <si>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</si>
  <si>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</si>
  <si>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</si>
  <si>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</si>
  <si>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</si>
  <si>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</si>
  <si>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</si>
  <si>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</si>
  <si>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</si>
  <si>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</si>
  <si>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</si>
  <si>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</si>
  <si>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</si>
  <si>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</si>
  <si>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</si>
  <si>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</si>
  <si>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</si>
  <si>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</si>
  <si>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</si>
  <si>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</si>
  <si>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</si>
  <si>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</si>
  <si>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</si>
  <si>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</si>
  <si>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</si>
  <si>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</si>
  <si>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</si>
  <si>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</si>
  <si>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</si>
  <si>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</si>
  <si>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</si>
  <si>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</si>
  <si>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</si>
  <si>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</si>
  <si>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</si>
  <si>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</si>
  <si>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</si>
  <si>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</si>
  <si>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</si>
  <si>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</si>
  <si>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</si>
  <si>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</si>
  <si>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</si>
  <si>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</si>
  <si>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</si>
  <si>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</si>
  <si>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</si>
  <si>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</si>
  <si>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</si>
  <si>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</si>
  <si>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</si>
  <si>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</si>
  <si>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</si>
  <si>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</si>
  <si>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</si>
  <si>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</si>
  <si>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</si>
  <si>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</si>
  <si>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</si>
  <si>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</si>
  <si>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</si>
  <si>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</si>
  <si>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</si>
  <si>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</si>
  <si>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</si>
  <si>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</si>
  <si>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</si>
  <si>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</si>
  <si>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</si>
  <si>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</si>
  <si>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</si>
  <si>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</si>
  <si>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</si>
  <si>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</si>
  <si>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</si>
  <si>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</si>
  <si>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</si>
  <si>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</si>
  <si>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</si>
  <si>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</si>
  <si>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</si>
  <si>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</si>
  <si>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</si>
  <si>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</si>
  <si>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</si>
  <si>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</si>
  <si>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</si>
  <si>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</si>
  <si>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</si>
  <si>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</si>
  <si>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</si>
  <si>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</si>
  <si>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</si>
  <si>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</si>
  <si>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</si>
  <si>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</si>
  <si>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</si>
  <si>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</si>
  <si>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</si>
  <si>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</si>
  <si>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</si>
  <si>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</si>
  <si>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</si>
  <si>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</si>
  <si>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</si>
  <si>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</si>
  <si>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</si>
  <si>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</si>
  <si>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</si>
  <si>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</si>
  <si>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</si>
  <si>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</si>
  <si>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</si>
  <si>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</si>
  <si>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</si>
  <si>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</si>
  <si>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</si>
  <si>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</si>
  <si>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</si>
  <si>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</si>
  <si>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</si>
  <si>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</si>
  <si>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</si>
  <si>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</si>
  <si>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</si>
  <si>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</si>
  <si>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</si>
  <si>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</si>
  <si>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</si>
  <si>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</si>
  <si>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</si>
  <si>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</si>
  <si>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</si>
  <si>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</si>
  <si>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</si>
  <si>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</si>
  <si>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</si>
  <si>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</si>
  <si>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</si>
  <si>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</si>
  <si>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</si>
  <si>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</si>
  <si>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</si>
  <si>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</si>
  <si>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</si>
  <si>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</si>
  <si>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</si>
  <si>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</si>
  <si>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</si>
  <si>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</si>
  <si>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</si>
  <si>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</si>
  <si>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</si>
  <si>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</si>
  <si>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</si>
  <si>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</si>
  <si>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</si>
  <si>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</si>
  <si>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</si>
  <si>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</si>
  <si>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</si>
  <si>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</si>
  <si>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</si>
  <si>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</si>
  <si>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</si>
  <si>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</si>
  <si>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</si>
  <si>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</si>
  <si>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</si>
  <si>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</si>
  <si>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</si>
  <si>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</si>
  <si>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</si>
  <si>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</si>
  <si>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</si>
  <si>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</si>
  <si>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</si>
  <si>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</si>
  <si>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</si>
  <si>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</si>
  <si>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</si>
  <si>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</si>
  <si>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</si>
  <si>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</si>
  <si>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</si>
  <si>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</si>
  <si>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</si>
  <si>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</si>
  <si>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</si>
  <si>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</si>
  <si>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</si>
  <si>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</si>
  <si>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</si>
  <si>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</si>
  <si>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</si>
  <si>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</si>
  <si>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</si>
  <si>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</si>
  <si>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</si>
  <si>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</si>
  <si>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</si>
  <si>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</si>
  <si>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</si>
  <si>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</si>
  <si>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</si>
  <si>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</si>
  <si>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</si>
  <si>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</si>
  <si>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</si>
  <si>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</si>
  <si>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</si>
  <si>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</si>
  <si>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</si>
  <si>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</si>
  <si>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</si>
  <si>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</si>
  <si>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</si>
  <si>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</si>
  <si>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</si>
  <si>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</si>
  <si>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</si>
  <si>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</si>
  <si>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</si>
  <si>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</si>
  <si>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</si>
  <si>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</si>
  <si>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</si>
  <si>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</si>
  <si>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</si>
  <si>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</si>
  <si>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</si>
  <si>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</si>
  <si>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</si>
  <si>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</si>
  <si>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</si>
  <si>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</si>
  <si>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</si>
  <si>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</si>
  <si>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</si>
  <si>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</si>
  <si>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</si>
  <si>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</si>
  <si>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</si>
  <si>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</si>
  <si>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</si>
  <si>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</si>
  <si>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</si>
  <si>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</si>
  <si>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</si>
  <si>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</si>
  <si>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</si>
  <si>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</si>
  <si>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</si>
  <si>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</si>
  <si>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</si>
  <si>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</si>
  <si>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</si>
  <si>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</si>
  <si>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</si>
  <si>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</si>
  <si>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</si>
  <si>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</si>
  <si>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</si>
  <si>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</si>
  <si>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</si>
  <si>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</si>
  <si>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</si>
  <si>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</si>
  <si>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</si>
  <si>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</si>
  <si>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</si>
  <si>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</si>
  <si>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</si>
  <si>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</si>
  <si>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</si>
  <si>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</si>
  <si>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</si>
  <si>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</si>
  <si>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</si>
  <si>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</si>
  <si>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</si>
  <si>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</si>
  <si>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</si>
  <si>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</si>
  <si>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</si>
  <si>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</si>
  <si>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</si>
  <si>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</si>
  <si>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</si>
  <si>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</si>
  <si>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</si>
  <si>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</si>
  <si>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</si>
  <si>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</si>
  <si>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</si>
  <si>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</si>
  <si>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</si>
  <si>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</si>
  <si>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</si>
  <si>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</si>
  <si>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</si>
  <si>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</si>
  <si>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</si>
  <si>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</si>
  <si>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</si>
  <si>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</si>
  <si>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</si>
  <si>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</si>
  <si>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</si>
  <si>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</si>
  <si>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</si>
  <si>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</si>
  <si>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</si>
  <si>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</si>
  <si>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</si>
  <si>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</si>
  <si>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</si>
  <si>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</si>
  <si>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</si>
  <si>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</si>
  <si>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</si>
  <si>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</si>
  <si>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</si>
  <si>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</si>
  <si>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</si>
  <si>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</si>
  <si>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</si>
  <si>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</si>
  <si>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</si>
  <si>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</si>
  <si>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</si>
  <si>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</si>
  <si>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</si>
  <si>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</si>
  <si>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</si>
  <si>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</si>
  <si>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</si>
  <si>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</si>
  <si>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</si>
  <si>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</si>
  <si>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</si>
  <si>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</si>
  <si>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</si>
  <si>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</si>
  <si>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</si>
  <si>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</si>
  <si>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</si>
  <si>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</si>
  <si>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</si>
  <si>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</si>
  <si>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</si>
  <si>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</si>
  <si>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</si>
  <si>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</si>
  <si>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</si>
  <si>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</si>
  <si>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</si>
  <si>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</si>
  <si>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</si>
  <si>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</si>
  <si>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</si>
  <si>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</si>
  <si>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</si>
  <si>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</si>
  <si>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</si>
  <si>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</si>
  <si>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</si>
  <si>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</si>
  <si>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</si>
  <si>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</si>
  <si>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</si>
  <si>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</si>
  <si>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</si>
  <si>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</si>
  <si>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</si>
  <si>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</si>
  <si>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</si>
  <si>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</si>
  <si>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</si>
  <si>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</si>
  <si>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</si>
  <si>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</si>
  <si>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</si>
  <si>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</si>
  <si>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</si>
  <si>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</si>
  <si>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</si>
  <si>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</si>
  <si>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</si>
  <si>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</si>
  <si>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</si>
  <si>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</si>
  <si>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</si>
  <si>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</si>
  <si>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</si>
  <si>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</si>
  <si>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</si>
  <si>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</si>
  <si>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</si>
  <si>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</si>
  <si>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</si>
  <si>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</si>
  <si>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</si>
  <si>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</si>
  <si>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</si>
  <si>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</si>
  <si>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</si>
  <si>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</si>
  <si>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</si>
  <si>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</si>
  <si>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</si>
  <si>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</si>
  <si>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</si>
  <si>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</si>
  <si>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</si>
  <si>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</si>
  <si>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</si>
  <si>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</si>
  <si>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</si>
  <si>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</si>
  <si>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</si>
  <si>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</si>
  <si>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</si>
  <si>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</si>
  <si>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</si>
  <si>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</si>
  <si>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</si>
  <si>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</si>
  <si>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</si>
  <si>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</si>
  <si>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</si>
  <si>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</si>
  <si>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</si>
  <si>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</si>
  <si>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</si>
  <si>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</si>
  <si>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</si>
  <si>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</si>
  <si>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</si>
  <si>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</si>
  <si>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</si>
  <si>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</si>
  <si>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</si>
  <si>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</si>
  <si>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</si>
  <si>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</si>
  <si>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</si>
  <si>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</si>
  <si>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</si>
  <si>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</si>
  <si>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</si>
  <si>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</si>
  <si>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</si>
  <si>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</si>
  <si>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</si>
  <si>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</si>
  <si>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</si>
  <si>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</si>
  <si>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</si>
  <si>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</si>
  <si>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</si>
  <si>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</si>
  <si>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</si>
  <si>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</si>
  <si>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</si>
  <si>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</si>
  <si>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</si>
  <si>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</si>
  <si>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</si>
  <si>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</si>
  <si>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</si>
  <si>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</si>
  <si>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</si>
  <si>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</si>
  <si>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</si>
  <si>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</si>
  <si>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</si>
  <si>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</si>
  <si>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</si>
  <si>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</si>
  <si>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</si>
  <si>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</si>
  <si>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</si>
  <si>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</si>
  <si>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</si>
  <si>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</si>
  <si>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</si>
  <si>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</si>
  <si>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</si>
  <si>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</si>
  <si>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</si>
  <si>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</si>
  <si>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</si>
  <si>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</si>
  <si>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</si>
  <si>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</si>
  <si>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</si>
  <si>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</si>
  <si>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</si>
  <si>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</si>
  <si>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</si>
  <si>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</si>
  <si>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</si>
  <si>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</si>
  <si>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</si>
  <si>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</si>
  <si>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</si>
  <si>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</si>
  <si>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</si>
  <si>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</si>
  <si>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</si>
  <si>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</si>
  <si>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</si>
  <si>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</si>
  <si>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</si>
  <si>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</si>
  <si>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</si>
  <si>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</si>
  <si>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</si>
  <si>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</si>
  <si>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</si>
  <si>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</si>
  <si>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</si>
  <si>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</si>
  <si>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</si>
  <si>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</si>
  <si>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</si>
  <si>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</si>
  <si>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</si>
  <si>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</si>
  <si>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</si>
  <si>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</si>
  <si>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</si>
  <si>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</si>
  <si>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</si>
  <si>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</si>
  <si>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</si>
  <si>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</si>
  <si>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</si>
  <si>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</si>
  <si>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</si>
  <si>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</si>
  <si>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</si>
  <si>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</si>
  <si>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</si>
  <si>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</si>
  <si>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</si>
  <si>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</si>
  <si>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</si>
  <si>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</si>
  <si>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</si>
  <si>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</si>
  <si>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</si>
  <si>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</si>
  <si>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</si>
  <si>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</si>
  <si>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</si>
  <si>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</si>
  <si>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</si>
  <si>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</si>
  <si>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</si>
  <si>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</si>
  <si>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</si>
  <si>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</si>
  <si>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</si>
  <si>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</si>
  <si>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</si>
  <si>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</si>
  <si>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</si>
  <si>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</si>
  <si>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</si>
  <si>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</si>
  <si>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</si>
  <si>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</si>
  <si>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</si>
  <si>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</si>
  <si>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</si>
  <si>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</si>
  <si>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</si>
  <si>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</si>
  <si>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</si>
  <si>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</si>
  <si>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</si>
  <si>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</si>
  <si>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</si>
  <si>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</si>
  <si>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</si>
  <si>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</si>
  <si>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</si>
  <si>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</si>
  <si>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</si>
  <si>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</si>
  <si>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</si>
  <si>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</si>
  <si>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</si>
  <si>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</si>
  <si>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</si>
  <si>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</si>
  <si>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</si>
  <si>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</si>
  <si>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</si>
  <si>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</si>
  <si>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</si>
  <si>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</si>
  <si>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</si>
  <si>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</si>
  <si>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</si>
  <si>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</si>
  <si>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</si>
  <si>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</si>
  <si>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</si>
  <si>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</si>
  <si>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</si>
  <si>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</si>
  <si>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</si>
  <si>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</si>
  <si>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</si>
  <si>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</si>
  <si>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</si>
  <si>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</si>
  <si>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</si>
  <si>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</si>
  <si>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</si>
  <si>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</si>
  <si>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</si>
  <si>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</si>
  <si>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</si>
  <si>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</si>
  <si>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</si>
  <si>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</si>
  <si>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</si>
  <si>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</si>
  <si>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</si>
  <si>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</si>
  <si>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</si>
  <si>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</si>
  <si>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</si>
  <si>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</si>
  <si>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</si>
  <si>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</si>
  <si>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</si>
  <si>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</si>
  <si>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</si>
  <si>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</si>
  <si>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</si>
  <si>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</si>
  <si>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</si>
  <si>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</si>
  <si>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</si>
  <si>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</si>
  <si>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</si>
  <si>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</si>
  <si>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</si>
  <si>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</si>
  <si>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</si>
  <si>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</si>
  <si>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</si>
  <si>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</si>
  <si>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</si>
  <si>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</si>
  <si>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</si>
  <si>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</si>
  <si>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</si>
  <si>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</si>
  <si>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</si>
  <si>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</si>
  <si>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</si>
  <si>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</si>
  <si>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</si>
  <si>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</si>
  <si>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</si>
  <si>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</si>
  <si>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</si>
  <si>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</si>
  <si>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</si>
  <si>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</si>
  <si>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</si>
  <si>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</si>
  <si>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</si>
  <si>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</si>
  <si>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</si>
  <si>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</si>
  <si>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</si>
  <si>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</si>
  <si>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</si>
  <si>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</si>
  <si>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</si>
  <si>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</si>
  <si>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</si>
  <si>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</si>
  <si>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</si>
  <si>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</si>
  <si>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</si>
  <si>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</si>
  <si>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</si>
  <si>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</si>
  <si>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</si>
  <si>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</si>
  <si>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</si>
  <si>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</si>
  <si>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</si>
  <si>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</si>
  <si>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</si>
  <si>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</si>
  <si>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</si>
  <si>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</si>
  <si>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</si>
  <si>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</si>
  <si>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</si>
  <si>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</si>
  <si>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</si>
  <si>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</si>
  <si>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</si>
  <si>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</si>
  <si>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</si>
  <si>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</si>
  <si>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</si>
  <si>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</si>
  <si>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</si>
  <si>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</si>
  <si>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</si>
  <si>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</si>
  <si>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</si>
  <si>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</si>
  <si>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</si>
  <si>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</si>
  <si>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</si>
  <si>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</si>
  <si>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</si>
  <si>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</si>
  <si>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</si>
  <si>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</si>
  <si>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</si>
  <si>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</si>
  <si>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</si>
  <si>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</si>
  <si>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</si>
  <si>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</si>
  <si>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</si>
  <si>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</si>
  <si>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</si>
  <si>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</si>
  <si>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</si>
  <si>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</si>
  <si>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</si>
  <si>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</si>
  <si>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</si>
  <si>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</si>
  <si>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</si>
  <si>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</si>
  <si>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</si>
  <si>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</si>
  <si>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</si>
  <si>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</si>
  <si>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</si>
  <si>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</si>
  <si>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</si>
  <si>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</si>
  <si>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</si>
  <si>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</si>
  <si>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</si>
  <si>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</si>
  <si>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</si>
  <si>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</si>
  <si>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</si>
  <si>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</si>
  <si>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</si>
  <si>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</si>
  <si>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</si>
  <si>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</si>
  <si>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</si>
  <si>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</si>
  <si>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</si>
  <si>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</si>
  <si>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</si>
  <si>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</si>
  <si>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</si>
  <si>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</si>
  <si>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</si>
  <si>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</si>
  <si>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</si>
  <si>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</si>
  <si>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</si>
  <si>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</si>
  <si>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</si>
  <si>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</si>
  <si>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</si>
  <si>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</si>
  <si>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</si>
  <si>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</si>
  <si>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</si>
  <si>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</si>
  <si>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</si>
  <si>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</si>
  <si>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</si>
  <si>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</si>
  <si>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</si>
  <si>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</si>
  <si>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</si>
  <si>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</si>
  <si>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</si>
  <si>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</si>
  <si>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</si>
  <si>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</si>
  <si>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</si>
  <si>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</si>
  <si>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</si>
  <si>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</si>
  <si>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</si>
  <si>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</si>
  <si>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</si>
  <si>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</si>
  <si>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</si>
  <si>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</si>
  <si>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</si>
  <si>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</si>
  <si>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</si>
  <si>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</si>
  <si>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</si>
  <si>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</si>
  <si>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</si>
  <si>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</si>
  <si>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</si>
  <si>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</si>
  <si>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</si>
  <si>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</si>
  <si>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</si>
  <si>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</si>
  <si>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</si>
  <si>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</si>
  <si>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</si>
  <si>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</si>
  <si>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</si>
  <si>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</si>
  <si>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</si>
  <si>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</si>
  <si>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</si>
  <si>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</si>
  <si>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</si>
  <si>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</si>
  <si>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</si>
  <si>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</si>
  <si>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</si>
  <si>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</si>
  <si>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</si>
  <si>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</si>
  <si>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</si>
  <si>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</si>
  <si>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</si>
  <si>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</si>
  <si>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</si>
  <si>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</si>
  <si>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</si>
  <si>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</si>
  <si>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</si>
  <si>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</si>
  <si>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</si>
  <si>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</si>
  <si>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</si>
  <si>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</si>
  <si>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</si>
  <si>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</si>
  <si>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</si>
  <si>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</si>
  <si>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</si>
  <si>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</si>
  <si>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</si>
  <si>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</si>
  <si>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</si>
  <si>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</si>
  <si>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</si>
  <si>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</si>
  <si>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</si>
  <si>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</si>
  <si>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</si>
  <si>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</si>
  <si>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</si>
  <si>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</si>
  <si>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</si>
  <si>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</si>
  <si>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</si>
  <si>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</si>
  <si>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</si>
  <si>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</si>
  <si>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</si>
  <si>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</si>
  <si>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</si>
  <si>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</si>
  <si>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</si>
  <si>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</si>
  <si>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</si>
  <si>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</si>
  <si>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</si>
  <si>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</si>
  <si>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</si>
  <si>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</si>
  <si>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</si>
  <si>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</si>
  <si>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</si>
  <si>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</si>
  <si>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</si>
  <si>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</si>
  <si>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</si>
  <si>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</si>
  <si>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</si>
  <si>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</si>
  <si>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</si>
  <si>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</si>
  <si>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</si>
  <si>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</si>
  <si>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</si>
  <si>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</si>
  <si>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</si>
  <si>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</si>
  <si>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</si>
  <si>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</si>
  <si>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</si>
  <si>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</si>
  <si>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</si>
  <si>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</si>
  <si>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</si>
  <si>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</si>
  <si>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</si>
  <si>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</si>
  <si>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</si>
  <si>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</si>
  <si>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</si>
  <si>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</si>
  <si>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</si>
  <si>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</si>
  <si>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</si>
  <si>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</si>
  <si>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</si>
  <si>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</si>
  <si>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</si>
  <si>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</si>
  <si>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</si>
  <si>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</si>
  <si>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</si>
  <si>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</si>
  <si>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</si>
  <si>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</si>
  <si>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</si>
  <si>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</si>
  <si>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</si>
  <si>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</si>
  <si>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</si>
  <si>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</si>
  <si>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</si>
  <si>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</si>
  <si>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</si>
  <si>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</si>
  <si>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</si>
  <si>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</si>
  <si>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</si>
  <si>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</si>
  <si>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</si>
  <si>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</si>
  <si>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</si>
  <si>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</si>
  <si>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</si>
  <si>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</si>
  <si>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</si>
  <si>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</si>
  <si>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</si>
  <si>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</si>
  <si>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</si>
  <si>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</si>
  <si>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</si>
  <si>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</si>
  <si>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</si>
  <si>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</si>
  <si>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</si>
  <si>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</si>
  <si>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</si>
  <si>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</si>
  <si>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</si>
  <si>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</si>
  <si>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</si>
  <si>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</si>
  <si>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</si>
  <si>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</si>
  <si>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</si>
  <si>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</si>
  <si>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</si>
  <si>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</si>
  <si>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</si>
  <si>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</si>
  <si>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</si>
  <si>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</si>
  <si>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</si>
  <si>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</si>
  <si>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</si>
  <si>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</si>
  <si>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</si>
  <si>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</si>
  <si>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</si>
  <si>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</si>
  <si>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</si>
  <si>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</si>
  <si>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</si>
  <si>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</si>
  <si>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</si>
  <si>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</si>
  <si>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</si>
  <si>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</si>
  <si>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</si>
  <si>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</si>
  <si>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</si>
  <si>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</si>
  <si>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</si>
  <si>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</si>
  <si>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</si>
  <si>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</si>
  <si>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</si>
  <si>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</si>
  <si>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</si>
  <si>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</si>
  <si>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</si>
  <si>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</si>
  <si>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</si>
  <si>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</si>
  <si>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</si>
  <si>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</si>
  <si>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</si>
  <si>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</si>
  <si>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</si>
  <si>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</si>
  <si>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</si>
  <si>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</si>
  <si>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</si>
  <si>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</si>
  <si>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</si>
  <si>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</si>
  <si>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</si>
  <si>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</si>
  <si>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</si>
  <si>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</si>
  <si>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</si>
  <si>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</si>
  <si>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</si>
  <si>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</si>
  <si>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</si>
  <si>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</si>
  <si>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</si>
  <si>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</si>
  <si>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</si>
  <si>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</si>
  <si>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</si>
  <si>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</si>
  <si>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</si>
  <si>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</si>
  <si>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</si>
  <si>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</si>
  <si>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</si>
  <si>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</si>
  <si>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</si>
  <si>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</si>
  <si>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</si>
  <si>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</si>
  <si>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</si>
  <si>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</si>
  <si>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</si>
  <si>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</si>
  <si>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</si>
  <si>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</si>
  <si>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</si>
  <si>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</si>
  <si>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</si>
  <si>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</si>
  <si>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</si>
  <si>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</si>
  <si>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</si>
  <si>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</si>
  <si>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</si>
  <si>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</si>
  <si>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</si>
  <si>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</si>
  <si>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</si>
  <si>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</si>
  <si>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</si>
  <si>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</si>
  <si>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</si>
  <si>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</si>
  <si>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</si>
  <si>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</si>
  <si>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</si>
  <si>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</si>
  <si>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</si>
  <si>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</si>
  <si>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</si>
  <si>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</si>
  <si>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</si>
  <si>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</si>
  <si>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</si>
  <si>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</si>
  <si>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</si>
  <si>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</si>
  <si>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</si>
  <si>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</si>
  <si>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</si>
  <si>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</si>
  <si>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</si>
  <si>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</si>
  <si>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</si>
  <si>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</si>
  <si>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</si>
  <si>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</si>
  <si>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</si>
  <si>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</si>
  <si>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</si>
  <si>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</si>
  <si>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</si>
  <si>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</si>
  <si>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</si>
  <si>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</si>
  <si>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</si>
  <si>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</si>
  <si>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</si>
  <si>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</si>
  <si>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</si>
  <si>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</si>
  <si>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</si>
  <si>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</si>
  <si>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</si>
  <si>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</si>
  <si>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</si>
  <si>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</si>
  <si>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</si>
  <si>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</si>
  <si>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</si>
  <si>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</si>
  <si>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</si>
  <si>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</si>
  <si>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</si>
  <si>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</si>
  <si>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</si>
  <si>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</si>
  <si>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</si>
  <si>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</si>
  <si>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</si>
  <si>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</si>
  <si>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</si>
  <si>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</si>
  <si>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</si>
  <si>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</si>
  <si>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</si>
  <si>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</si>
  <si>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</si>
  <si>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</si>
  <si>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</si>
  <si>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</si>
  <si>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</si>
  <si>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</si>
  <si>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</si>
  <si>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</si>
  <si>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</si>
  <si>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</si>
  <si>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</si>
  <si>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</si>
  <si>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</si>
  <si>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</si>
  <si>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</si>
  <si>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</si>
  <si>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</si>
  <si>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</si>
  <si>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</si>
  <si>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</si>
  <si>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</si>
  <si>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</si>
  <si>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</si>
  <si>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</si>
  <si>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</si>
  <si>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</si>
  <si>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</si>
  <si>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</si>
  <si>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</si>
  <si>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</si>
  <si>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</si>
  <si>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</si>
  <si>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</si>
  <si>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</si>
  <si>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</si>
  <si>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</si>
  <si>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</si>
  <si>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</si>
  <si>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</si>
  <si>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</si>
  <si>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</si>
  <si>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</si>
  <si>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</si>
  <si>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</si>
  <si>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</si>
  <si>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</si>
  <si>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</si>
  <si>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</si>
  <si>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</si>
  <si>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</si>
  <si>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</si>
  <si>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</si>
  <si>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</si>
  <si>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</si>
  <si>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</si>
  <si>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</si>
  <si>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</si>
  <si>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</si>
  <si>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</si>
  <si>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</si>
  <si>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</si>
  <si>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</si>
  <si>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</si>
  <si>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</si>
  <si>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</si>
  <si>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</si>
  <si>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</si>
  <si>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</si>
  <si>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</si>
  <si>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</si>
  <si>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</si>
  <si>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</si>
  <si>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</si>
  <si>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</si>
  <si>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</si>
  <si>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</si>
  <si>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</si>
  <si>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</si>
  <si>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</si>
  <si>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</si>
  <si>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</si>
  <si>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</si>
  <si>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</si>
  <si>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</si>
  <si>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</si>
  <si>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</si>
  <si>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</si>
  <si>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</si>
  <si>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</si>
  <si>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</si>
  <si>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</si>
  <si>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</si>
  <si>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</si>
  <si>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</si>
  <si>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</si>
  <si>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</si>
  <si>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</si>
  <si>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</si>
  <si>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</si>
  <si>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</si>
  <si>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</si>
  <si>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</si>
  <si>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</si>
  <si>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</si>
  <si>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</si>
  <si>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</si>
  <si>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</si>
  <si>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</si>
  <si>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</si>
  <si>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</si>
  <si>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</si>
  <si>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</si>
  <si>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</si>
  <si>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</si>
  <si>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</si>
  <si>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</si>
  <si>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</si>
  <si>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</si>
  <si>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</si>
  <si>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</si>
  <si>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</si>
  <si>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</si>
  <si>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</si>
  <si>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</si>
  <si>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</si>
  <si>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</si>
  <si>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</si>
  <si>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</si>
  <si>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</si>
  <si>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</si>
  <si>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</si>
  <si>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</si>
  <si>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</si>
  <si>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</si>
  <si>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</si>
  <si>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</si>
  <si>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</si>
  <si>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</si>
  <si>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</si>
  <si>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</si>
  <si>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</si>
  <si>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</si>
  <si>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</si>
  <si>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</si>
  <si>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</si>
  <si>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</si>
  <si>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</si>
  <si>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</si>
  <si>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</si>
  <si>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</si>
  <si>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</si>
  <si>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</si>
  <si>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</si>
  <si>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</si>
  <si>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</si>
  <si>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</si>
  <si>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</si>
  <si>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</si>
  <si>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</si>
  <si>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</si>
  <si>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</si>
  <si>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</si>
  <si>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</si>
  <si>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</si>
  <si>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</si>
  <si>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</si>
  <si>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</si>
  <si>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</si>
  <si>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</si>
  <si>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</si>
  <si>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</si>
  <si>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</si>
  <si>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</si>
  <si>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</si>
  <si>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</si>
  <si>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</si>
  <si>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</si>
  <si>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</si>
  <si>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</si>
  <si>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</si>
  <si>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</si>
  <si>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</si>
  <si>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</si>
  <si>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</si>
  <si>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</si>
  <si>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</si>
  <si>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</si>
  <si>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</si>
  <si>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</si>
  <si>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</si>
  <si>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</si>
  <si>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</si>
  <si>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</si>
  <si>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</si>
  <si>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</si>
  <si>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</si>
  <si>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</si>
  <si>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</si>
  <si>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</si>
  <si>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</si>
  <si>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</si>
  <si>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</si>
  <si>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</si>
  <si>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</si>
  <si>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</si>
  <si>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</si>
  <si>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</si>
  <si>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</si>
  <si>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</si>
  <si>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</si>
  <si>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</si>
  <si>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</si>
  <si>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</si>
  <si>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</si>
  <si>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</si>
  <si>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</si>
  <si>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</si>
  <si>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</si>
  <si>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</si>
  <si>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</si>
  <si>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</si>
  <si>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</si>
  <si>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</si>
  <si>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</si>
  <si>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</si>
  <si>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</si>
  <si>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</si>
  <si>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</si>
  <si>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</si>
  <si>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</si>
  <si>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</si>
  <si>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</si>
  <si>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</si>
  <si>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</si>
  <si>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</si>
  <si>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</si>
  <si>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</si>
  <si>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</si>
  <si>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</si>
  <si>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</si>
  <si>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</si>
  <si>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</si>
  <si>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</si>
  <si>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</si>
  <si>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</si>
  <si>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</si>
  <si>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</si>
  <si>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</si>
  <si>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</si>
  <si>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</si>
  <si>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</si>
  <si>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</si>
  <si>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</si>
  <si>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</si>
  <si>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</si>
  <si>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</si>
  <si>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</si>
  <si>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</si>
  <si>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</si>
  <si>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</si>
  <si>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</si>
  <si>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</si>
  <si>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</si>
  <si>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</si>
  <si>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</si>
  <si>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</si>
  <si>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</si>
  <si>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</si>
  <si>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</si>
  <si>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</si>
  <si>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</si>
  <si>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</si>
  <si>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</si>
  <si>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</si>
  <si>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</si>
  <si>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</si>
  <si>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</si>
  <si>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</si>
  <si>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</si>
  <si>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</si>
  <si>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</si>
  <si>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</si>
  <si>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</si>
  <si>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</si>
  <si>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</si>
  <si>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</si>
  <si>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</si>
  <si>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</si>
  <si>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</si>
  <si>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</si>
  <si>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</si>
  <si>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</si>
  <si>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</si>
  <si>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</si>
  <si>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</si>
  <si>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</si>
  <si>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</si>
  <si>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</si>
  <si>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</si>
  <si>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</si>
  <si>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</si>
  <si>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</si>
  <si>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</si>
  <si>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</si>
  <si>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</si>
  <si>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</si>
  <si>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</si>
  <si>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</si>
  <si>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</si>
  <si>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</si>
  <si>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</si>
  <si>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</si>
  <si>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</si>
  <si>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</si>
  <si>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</si>
  <si>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</si>
  <si>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</si>
  <si>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</si>
  <si>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</si>
  <si>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</si>
  <si>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</si>
  <si>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</si>
  <si>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</si>
  <si>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</si>
  <si>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</si>
  <si>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</si>
  <si>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</si>
  <si>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</si>
  <si>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</si>
  <si>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</si>
  <si>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</si>
  <si>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</si>
  <si>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</si>
  <si>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</si>
  <si>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</si>
  <si>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</si>
  <si>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</si>
  <si>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</si>
  <si>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</si>
  <si>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</si>
  <si>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</si>
  <si>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</si>
  <si>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</si>
  <si>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</si>
  <si>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</si>
  <si>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</si>
  <si>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</si>
  <si>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</si>
  <si>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</si>
  <si>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</si>
  <si>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</si>
  <si>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</si>
  <si>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</si>
  <si>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</si>
  <si>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</si>
  <si>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</si>
  <si>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</si>
  <si>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</si>
  <si>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</si>
  <si>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</si>
  <si>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</si>
  <si>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</si>
  <si>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</si>
  <si>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</si>
  <si>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</si>
  <si>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</si>
  <si>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</si>
  <si>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</si>
  <si>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</si>
  <si>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</si>
  <si>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</si>
  <si>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</si>
  <si>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</si>
  <si>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</si>
  <si>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</si>
  <si>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</si>
  <si>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</si>
  <si>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</si>
  <si>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</si>
  <si>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</si>
  <si>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</si>
  <si>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</si>
  <si>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</si>
  <si>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</si>
  <si>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</si>
  <si>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</si>
  <si>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</si>
  <si>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</si>
  <si>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</si>
  <si>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</si>
  <si>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</si>
  <si>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</si>
  <si>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</si>
  <si>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</si>
  <si>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</si>
  <si>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</si>
  <si>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</si>
  <si>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</si>
  <si>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</si>
  <si>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</si>
  <si>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</si>
  <si>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</si>
  <si>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</si>
  <si>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</si>
  <si>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</si>
  <si>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</si>
  <si>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</si>
  <si>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</si>
  <si>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</si>
  <si>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</si>
  <si>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</si>
  <si>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</si>
  <si>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</si>
  <si>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</si>
  <si>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</si>
  <si>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</si>
  <si>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</si>
  <si>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</si>
  <si>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</si>
  <si>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</si>
  <si>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</si>
  <si>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</si>
  <si>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</si>
  <si>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</si>
  <si>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</si>
  <si>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</si>
  <si>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</si>
  <si>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</si>
  <si>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</si>
  <si>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</si>
  <si>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</si>
  <si>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</si>
  <si>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</si>
  <si>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</si>
  <si>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</si>
  <si>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</si>
  <si>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</si>
  <si>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</si>
  <si>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</si>
  <si>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</si>
  <si>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</si>
  <si>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</si>
  <si>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</si>
  <si>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</si>
  <si>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</si>
  <si>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</si>
  <si>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</si>
  <si>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</si>
  <si>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</si>
  <si>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</si>
  <si>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</si>
  <si>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</si>
  <si>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</si>
  <si>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</si>
  <si>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</si>
  <si>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</si>
  <si>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</si>
  <si>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</si>
  <si>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</si>
  <si>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</si>
  <si>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</si>
  <si>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</si>
  <si>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</si>
  <si>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</si>
  <si>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</si>
  <si>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</si>
  <si>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</si>
  <si>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</si>
  <si>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</si>
  <si>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</si>
  <si>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</si>
  <si>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</si>
  <si>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</si>
  <si>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</si>
  <si>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</si>
  <si>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</si>
  <si>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</si>
  <si>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</si>
  <si>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</si>
  <si>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</si>
  <si>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</si>
  <si>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</si>
  <si>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</si>
  <si>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</si>
  <si>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</si>
  <si>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</si>
  <si>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</si>
  <si>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</si>
  <si>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</si>
  <si>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</si>
  <si>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</si>
  <si>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</si>
  <si>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</si>
  <si>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</si>
  <si>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</si>
  <si>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</si>
  <si>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</si>
  <si>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</si>
  <si>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</si>
  <si>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</si>
  <si>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</si>
  <si>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</si>
  <si>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</si>
  <si>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</si>
  <si>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</si>
  <si>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</si>
  <si>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</si>
  <si>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</si>
  <si>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</si>
  <si>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</si>
  <si>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</si>
  <si>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</si>
  <si>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</si>
  <si>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</si>
  <si>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</si>
  <si>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</si>
  <si>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</si>
  <si>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</si>
  <si>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</si>
  <si>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</si>
  <si>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</si>
  <si>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</si>
  <si>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</si>
  <si>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</si>
  <si>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</si>
  <si>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</si>
  <si>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</si>
  <si>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</si>
  <si>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</si>
  <si>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</si>
  <si>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</si>
  <si>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</si>
  <si>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</si>
  <si>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</si>
  <si>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</si>
  <si>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</si>
  <si>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</si>
  <si>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</si>
  <si>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</si>
  <si>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</si>
  <si>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</si>
  <si>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</si>
  <si>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</si>
  <si>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</si>
  <si>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</si>
  <si>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</si>
  <si>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</si>
  <si>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</si>
  <si>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</si>
  <si>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</si>
  <si>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</si>
  <si>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</si>
  <si>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</si>
  <si>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</si>
  <si>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</si>
  <si>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</si>
  <si>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</si>
  <si>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</si>
  <si>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</si>
  <si>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</si>
  <si>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</si>
  <si>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</si>
  <si>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</si>
  <si>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</si>
  <si>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</si>
  <si>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</si>
  <si>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</si>
  <si>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</si>
  <si>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</si>
  <si>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</si>
  <si>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</si>
  <si>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</si>
  <si>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</si>
  <si>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</si>
  <si>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</si>
  <si>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</si>
  <si>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</si>
  <si>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</si>
  <si>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</si>
  <si>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</si>
  <si>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</si>
  <si>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</si>
  <si>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</si>
  <si>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</si>
  <si>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</si>
  <si>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</si>
  <si>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</si>
  <si>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</si>
  <si>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</si>
  <si>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</si>
  <si>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</si>
  <si>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</si>
  <si>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</si>
  <si>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</si>
  <si>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</si>
  <si>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</si>
  <si>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</si>
  <si>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</si>
  <si>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</si>
  <si>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</si>
  <si>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</si>
  <si>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</si>
  <si>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</si>
  <si>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</si>
  <si>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</si>
  <si>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</si>
  <si>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</si>
  <si>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</si>
  <si>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</si>
  <si>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</si>
  <si>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</si>
  <si>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</si>
  <si>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</si>
  <si>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</si>
  <si>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</si>
  <si>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</si>
  <si>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</si>
  <si>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</si>
  <si>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</si>
  <si>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</si>
  <si>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</si>
  <si>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</si>
  <si>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</si>
  <si>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</si>
  <si>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</si>
  <si>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</si>
  <si>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</si>
  <si>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</si>
  <si>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</si>
  <si>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</si>
  <si>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</si>
  <si>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</si>
  <si>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</si>
  <si>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</si>
  <si>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</si>
  <si>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</si>
  <si>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</si>
  <si>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</si>
  <si>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</si>
  <si>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</si>
  <si>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</si>
  <si>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</si>
  <si>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</si>
  <si>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</si>
  <si>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</si>
  <si>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</si>
  <si>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</si>
  <si>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</si>
  <si>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</si>
  <si>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</si>
  <si>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</si>
  <si>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</si>
  <si>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</si>
  <si>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</si>
  <si>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</si>
  <si>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</si>
  <si>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</si>
  <si>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</si>
  <si>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</si>
  <si>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</si>
  <si>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</si>
  <si>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</si>
  <si>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</si>
  <si>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</si>
  <si>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</si>
  <si>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</si>
  <si>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</si>
  <si>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</si>
  <si>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</si>
  <si>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</si>
  <si>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</si>
  <si>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</si>
  <si>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</si>
  <si>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</si>
  <si>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</si>
  <si>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</si>
  <si>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</si>
  <si>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</si>
  <si>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</si>
  <si>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</si>
  <si>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</si>
  <si>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</si>
  <si>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</si>
  <si>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</si>
  <si>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</si>
  <si>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</si>
  <si>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</si>
  <si>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</si>
  <si>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</si>
  <si>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</si>
  <si>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</si>
  <si>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</si>
  <si>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</si>
  <si>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</si>
  <si>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</si>
  <si>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</si>
  <si>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</si>
  <si>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</si>
  <si>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</si>
  <si>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</si>
  <si>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</si>
  <si>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</si>
  <si>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</si>
  <si>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</si>
  <si>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</si>
  <si>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</si>
  <si>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</si>
  <si>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</si>
  <si>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</si>
  <si>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</si>
  <si>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</si>
  <si>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</si>
  <si>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</si>
  <si>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</si>
  <si>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</si>
  <si>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</si>
  <si>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</si>
  <si>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</si>
  <si>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</si>
  <si>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</si>
  <si>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</si>
  <si>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</si>
  <si>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</si>
  <si>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</si>
  <si>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</si>
  <si>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</si>
  <si>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</si>
  <si>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</si>
  <si>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</si>
  <si>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</si>
  <si>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</si>
  <si>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</si>
  <si>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</si>
  <si>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</si>
  <si>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</si>
  <si>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</si>
  <si>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</si>
  <si>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</si>
  <si>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</si>
  <si>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</si>
  <si>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</si>
  <si>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</si>
  <si>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</si>
  <si>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</si>
  <si>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</si>
  <si>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</si>
  <si>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</si>
  <si>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</si>
  <si>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</si>
  <si>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</si>
  <si>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</si>
  <si>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</si>
  <si>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</si>
  <si>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</si>
  <si>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</si>
  <si>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</si>
  <si>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</si>
  <si>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</si>
  <si>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</si>
  <si>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</si>
  <si>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</si>
  <si>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</si>
  <si>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</si>
  <si>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</si>
  <si>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</si>
  <si>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</si>
  <si>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</si>
  <si>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</si>
  <si>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</si>
  <si>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</si>
  <si>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</si>
  <si>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</si>
  <si>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</si>
  <si>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</si>
  <si>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</si>
  <si>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</si>
  <si>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</si>
  <si>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</si>
  <si>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</si>
  <si>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</si>
  <si>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</si>
  <si>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</si>
  <si>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</si>
  <si>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</si>
  <si>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</si>
  <si>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</si>
  <si>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</si>
  <si>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</si>
  <si>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</si>
  <si>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</si>
  <si>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</si>
  <si>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</si>
  <si>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</si>
  <si>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</si>
  <si>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</si>
  <si>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</si>
  <si>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</si>
  <si>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</si>
  <si>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</si>
  <si>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</si>
  <si>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</si>
  <si>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</si>
  <si>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</si>
  <si>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</si>
  <si>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</si>
  <si>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</si>
  <si>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</si>
  <si>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</si>
  <si>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</si>
  <si>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</si>
  <si>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</si>
  <si>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</si>
  <si>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</si>
  <si>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</si>
  <si>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</si>
  <si>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</si>
  <si>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</si>
  <si>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</si>
  <si>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</si>
  <si>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</si>
  <si>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</si>
  <si>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</si>
  <si>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</si>
  <si>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</si>
  <si>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</si>
  <si>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</si>
  <si>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</si>
  <si>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</si>
  <si>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</si>
  <si>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</si>
  <si>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</si>
  <si>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</si>
  <si>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</si>
  <si>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</si>
  <si>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</si>
  <si>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</si>
  <si>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</si>
  <si>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</si>
  <si>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</si>
  <si>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</si>
  <si>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</si>
  <si>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</si>
  <si>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</si>
  <si>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</si>
  <si>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</si>
  <si>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</si>
  <si>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</si>
  <si>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</si>
  <si>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</si>
  <si>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</si>
  <si>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</si>
  <si>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</si>
  <si>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</si>
  <si>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</si>
  <si>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</si>
  <si>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</si>
  <si>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</si>
  <si>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</si>
  <si>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</si>
  <si>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</si>
  <si>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</si>
  <si>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</si>
  <si>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</si>
  <si>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</si>
  <si>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</si>
  <si>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</si>
  <si>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</si>
  <si>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</si>
  <si>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</si>
  <si>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</si>
  <si>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</si>
  <si>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</si>
  <si>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</si>
  <si>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</si>
  <si>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</si>
  <si>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</si>
  <si>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</si>
  <si>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</si>
  <si>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</si>
  <si>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</si>
  <si>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</si>
  <si>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</si>
  <si>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</si>
  <si>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</si>
  <si>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</si>
  <si>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</si>
  <si>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</si>
  <si>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</si>
  <si>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</si>
  <si>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</si>
  <si>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</si>
  <si>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</si>
  <si>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</si>
  <si>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</si>
  <si>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</si>
  <si>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</si>
  <si>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</si>
  <si>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</si>
  <si>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</si>
  <si>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</si>
  <si>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</si>
  <si>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</si>
  <si>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</si>
  <si>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</si>
  <si>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</si>
  <si>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</si>
  <si>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</si>
  <si>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</si>
  <si>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</si>
  <si>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</si>
  <si>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</si>
  <si>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</si>
  <si>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</si>
  <si>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</si>
  <si>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</si>
  <si>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</si>
  <si>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</si>
  <si>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</si>
  <si>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</si>
  <si>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</si>
  <si>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</si>
  <si>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</si>
  <si>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</si>
  <si>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</si>
  <si>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</si>
  <si>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</si>
  <si>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</si>
  <si>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</si>
  <si>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</si>
  <si>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</si>
  <si>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</si>
  <si>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</si>
  <si>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</si>
  <si>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</si>
  <si>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</si>
  <si>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</si>
  <si>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</si>
  <si>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</si>
  <si>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</si>
  <si>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</si>
  <si>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</si>
  <si>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</si>
  <si>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</si>
  <si>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</si>
  <si>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</si>
  <si>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</si>
  <si>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</si>
  <si>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</si>
  <si>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</si>
  <si>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</si>
  <si>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</si>
  <si>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</si>
  <si>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</si>
  <si>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</si>
  <si>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</si>
  <si>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</si>
  <si>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</si>
  <si>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</si>
  <si>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</si>
  <si>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</si>
  <si>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</si>
  <si>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</si>
  <si>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</si>
  <si>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</si>
  <si>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</si>
  <si>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</si>
  <si>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</si>
  <si>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</si>
  <si>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</si>
  <si>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</si>
  <si>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</si>
  <si>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</si>
  <si>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</si>
  <si>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</si>
  <si>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</si>
  <si>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</si>
  <si>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</si>
  <si>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</si>
  <si>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</si>
  <si>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</si>
  <si>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</si>
  <si>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</si>
  <si>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</si>
  <si>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</si>
  <si>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</si>
  <si>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</si>
  <si>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</si>
  <si>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</si>
  <si>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</si>
  <si>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</si>
  <si>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</si>
  <si>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</si>
  <si>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</si>
  <si>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</si>
  <si>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</si>
  <si>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</si>
  <si>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</si>
  <si>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</si>
  <si>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</si>
  <si>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</si>
  <si>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</si>
  <si>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</si>
  <si>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</si>
  <si>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</si>
  <si>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</si>
  <si>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</si>
  <si>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</si>
  <si>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</si>
  <si>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</si>
  <si>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</si>
  <si>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</si>
  <si>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</si>
  <si>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</si>
  <si>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</si>
  <si>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</si>
  <si>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</si>
  <si>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</si>
  <si>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</si>
  <si>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</si>
  <si>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</si>
  <si>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</si>
  <si>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</si>
  <si>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</si>
  <si>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</si>
  <si>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</si>
  <si>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</si>
  <si>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</si>
  <si>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</si>
  <si>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</si>
  <si>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</si>
  <si>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</si>
  <si>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</si>
  <si>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</si>
  <si>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</si>
  <si>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</si>
  <si>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</si>
  <si>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</si>
  <si>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</si>
  <si>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</si>
  <si>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</si>
  <si>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</si>
  <si>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</si>
  <si>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</si>
  <si>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</si>
  <si>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</si>
  <si>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</si>
  <si>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</si>
  <si>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</si>
  <si>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</si>
  <si>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</si>
  <si>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</si>
  <si>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</si>
  <si>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</si>
  <si>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</si>
  <si>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</si>
  <si>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</si>
  <si>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</si>
  <si>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</si>
  <si>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</si>
  <si>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</si>
  <si>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</si>
  <si>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</si>
  <si>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</si>
  <si>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</si>
  <si>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</si>
  <si>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</si>
  <si>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</si>
  <si>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</si>
  <si>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</si>
  <si>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</si>
  <si>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</si>
  <si>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</si>
  <si>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</si>
  <si>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</si>
  <si>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</si>
  <si>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</si>
  <si>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</si>
  <si>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</si>
  <si>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</si>
  <si>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</si>
  <si>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</si>
  <si>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</si>
  <si>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</si>
  <si>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</si>
  <si>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</si>
  <si>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</si>
  <si>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</si>
  <si>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</si>
  <si>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</si>
  <si>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</si>
  <si>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</si>
  <si>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</si>
  <si>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</si>
  <si>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</si>
  <si>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</si>
  <si>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</si>
  <si>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</si>
  <si>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</si>
  <si>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</si>
  <si>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</si>
  <si>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</si>
  <si>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</si>
  <si>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</si>
  <si>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</si>
  <si>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</si>
  <si>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</si>
  <si>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</si>
  <si>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</si>
  <si>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</si>
  <si>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</si>
  <si>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</si>
  <si>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</si>
  <si>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</si>
  <si>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</si>
  <si>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</si>
  <si>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</si>
  <si>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</si>
  <si>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</si>
  <si>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</si>
  <si>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</si>
  <si>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</si>
  <si>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</si>
  <si>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</si>
  <si>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</si>
  <si>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</si>
  <si>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</si>
  <si>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</si>
  <si>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</si>
  <si>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</si>
  <si>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</si>
  <si>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</si>
  <si>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</si>
  <si>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</si>
  <si>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</si>
  <si>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</si>
  <si>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</si>
  <si>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</si>
  <si>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</si>
  <si>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</si>
  <si>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</si>
  <si>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</si>
  <si>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</si>
  <si>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</si>
  <si>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</si>
  <si>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</si>
  <si>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</si>
  <si>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</si>
  <si>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</si>
  <si>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</si>
  <si>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</si>
  <si>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</si>
  <si>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</si>
  <si>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</si>
  <si>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</si>
  <si>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</si>
  <si>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</si>
  <si>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</si>
  <si>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</si>
  <si>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</si>
  <si>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</si>
  <si>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</si>
  <si>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</si>
  <si>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</si>
  <si>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</si>
  <si>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</si>
  <si>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</si>
  <si>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</si>
  <si>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</si>
  <si>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</si>
  <si>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</si>
  <si>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</si>
  <si>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</si>
  <si>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</si>
  <si>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</si>
  <si>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</si>
  <si>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</si>
  <si>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</si>
  <si>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</si>
  <si>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</si>
  <si>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</si>
  <si>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</si>
  <si>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</si>
  <si>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</si>
  <si>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</si>
  <si>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</si>
  <si>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</si>
  <si>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</si>
  <si>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</si>
  <si>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</si>
  <si>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</si>
  <si>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</si>
  <si>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</si>
  <si>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</si>
  <si>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</si>
  <si>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</si>
  <si>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</si>
  <si>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</si>
  <si>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</si>
  <si>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</si>
  <si>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</si>
  <si>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</si>
  <si>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</si>
  <si>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</si>
  <si>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</si>
  <si>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</si>
  <si>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</si>
  <si>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</si>
  <si>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</si>
  <si>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</si>
  <si>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</si>
  <si>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</si>
  <si>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</si>
  <si>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</si>
  <si>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</si>
  <si>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</si>
  <si>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</si>
  <si>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</si>
  <si>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</si>
  <si>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</si>
  <si>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</si>
  <si>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</si>
  <si>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</si>
  <si>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</si>
  <si>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</si>
  <si>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</si>
  <si>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</si>
  <si>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</si>
  <si>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</si>
  <si>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</si>
  <si>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</si>
  <si>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</si>
  <si>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</si>
  <si>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</si>
  <si>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</si>
  <si>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</si>
  <si>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</si>
  <si>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</si>
  <si>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</si>
  <si>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</si>
  <si>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</si>
  <si>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</si>
  <si>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</si>
  <si>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</si>
  <si>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</si>
  <si>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</si>
  <si>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</si>
  <si>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</si>
  <si>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</si>
  <si>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</si>
  <si>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</si>
  <si>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</si>
  <si>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</si>
  <si>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</si>
  <si>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</si>
  <si>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</si>
  <si>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</si>
  <si>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</si>
  <si>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</si>
  <si>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</si>
  <si>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</si>
  <si>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</si>
  <si>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</si>
  <si>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</si>
  <si>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</si>
  <si>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</si>
  <si>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</si>
  <si>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</si>
  <si>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</si>
  <si>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</si>
  <si>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</si>
  <si>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</si>
  <si>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</si>
  <si>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</si>
  <si>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</si>
  <si>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</si>
  <si>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</si>
  <si>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</si>
  <si>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</si>
  <si>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</si>
  <si>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</si>
  <si>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</si>
  <si>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</si>
  <si>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</si>
  <si>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</si>
  <si>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</si>
  <si>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</si>
  <si>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</si>
  <si>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</si>
  <si>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</si>
  <si>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</si>
  <si>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</si>
  <si>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</si>
  <si>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</si>
  <si>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</si>
  <si>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</si>
  <si>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</si>
  <si>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</si>
  <si>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</si>
  <si>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</si>
  <si>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</si>
  <si>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</si>
  <si>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</si>
  <si>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</si>
  <si>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</si>
  <si>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</si>
  <si>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</si>
  <si>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</si>
  <si>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</si>
  <si>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</si>
  <si>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</si>
  <si>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</si>
  <si>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</si>
  <si>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</si>
  <si>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</si>
  <si>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</si>
  <si>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</si>
  <si>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</si>
  <si>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</si>
  <si>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</si>
  <si>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</si>
  <si>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</si>
  <si>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</si>
  <si>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</si>
  <si>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</si>
  <si>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</si>
  <si>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</si>
  <si>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</si>
  <si>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</si>
  <si>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</si>
  <si>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</si>
  <si>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</si>
  <si>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</si>
  <si>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</si>
  <si>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</si>
  <si>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</si>
  <si>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</si>
  <si>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</si>
  <si>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</si>
  <si>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</si>
  <si>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</si>
  <si>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</si>
  <si>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</si>
  <si>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</si>
  <si>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</si>
  <si>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</si>
  <si>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</si>
  <si>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</si>
  <si>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</si>
  <si>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</si>
  <si>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</si>
  <si>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</si>
  <si>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</si>
  <si>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</si>
  <si>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</si>
  <si>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</si>
  <si>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</si>
  <si>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</si>
  <si>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</si>
  <si>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</si>
  <si>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</si>
  <si>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</si>
  <si>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</si>
  <si>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</si>
  <si>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</si>
  <si>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</si>
  <si>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</si>
  <si>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</si>
  <si>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</si>
  <si>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</si>
  <si>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</si>
  <si>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</si>
  <si>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</si>
  <si>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</si>
  <si>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</si>
  <si>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</si>
  <si>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</si>
  <si>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</si>
  <si>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</si>
  <si>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</si>
  <si>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</si>
  <si>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</si>
  <si>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</si>
  <si>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</si>
  <si>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</si>
  <si>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</si>
  <si>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</si>
  <si>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</si>
  <si>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</si>
  <si>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</si>
  <si>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</si>
  <si>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</si>
  <si>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</si>
  <si>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</si>
  <si>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</si>
  <si>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</si>
  <si>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</si>
  <si>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</si>
  <si>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</si>
  <si>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</si>
  <si>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</si>
  <si>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</si>
  <si>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</si>
  <si>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</si>
  <si>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</si>
  <si>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</si>
  <si>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</si>
  <si>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</si>
  <si>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</si>
  <si>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</si>
  <si>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</si>
  <si>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</si>
  <si>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</si>
  <si>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</si>
  <si>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</si>
  <si>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</si>
  <si>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</si>
  <si>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</si>
  <si>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</si>
  <si>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</si>
  <si>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</si>
  <si>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</si>
  <si>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</si>
  <si>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</si>
  <si>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</si>
  <si>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</si>
  <si>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</si>
  <si>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</si>
  <si>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</si>
  <si>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</si>
  <si>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</si>
  <si>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</si>
  <si>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</si>
  <si>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</si>
  <si>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</si>
  <si>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</si>
  <si>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</si>
  <si>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</si>
  <si>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</si>
  <si>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</si>
  <si>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</si>
  <si>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</si>
  <si>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</si>
  <si>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</si>
  <si>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</si>
  <si>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</si>
  <si>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</si>
  <si>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</si>
  <si>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</si>
  <si>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</si>
  <si>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</si>
  <si>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</si>
  <si>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</si>
  <si>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</si>
  <si>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</si>
  <si>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</si>
  <si>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</si>
  <si>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</si>
  <si>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</si>
  <si>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</si>
  <si>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</si>
  <si>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</si>
  <si>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</si>
  <si>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</si>
  <si>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</si>
  <si>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</si>
  <si>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</si>
  <si>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</si>
  <si>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</si>
  <si>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</si>
  <si>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</si>
  <si>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</si>
  <si>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</si>
  <si>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</si>
  <si>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</si>
  <si>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</si>
  <si>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</si>
  <si>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</si>
  <si>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</si>
  <si>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</si>
  <si>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</si>
  <si>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</si>
  <si>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</si>
  <si>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</si>
  <si>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</si>
  <si>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</si>
  <si>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</si>
  <si>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</si>
  <si>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</si>
  <si>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</si>
  <si>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</si>
  <si>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</si>
  <si>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</si>
  <si>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</si>
  <si>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</si>
  <si>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</si>
  <si>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</si>
  <si>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</si>
  <si>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</si>
  <si>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</si>
  <si>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</si>
  <si>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</si>
  <si>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</si>
  <si>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</si>
  <si>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</si>
  <si>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</si>
  <si>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</si>
  <si>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</si>
  <si>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</si>
  <si>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</si>
  <si>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</si>
  <si>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</si>
  <si>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</si>
  <si>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</si>
  <si>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</si>
  <si>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</si>
  <si>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</si>
  <si>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</si>
  <si>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</si>
  <si>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</si>
  <si>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</si>
  <si>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</si>
  <si>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</si>
  <si>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</si>
  <si>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</si>
  <si>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</si>
  <si>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</si>
  <si>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</si>
  <si>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</si>
  <si>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</si>
  <si>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</si>
  <si>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</si>
  <si>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</si>
  <si>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</si>
  <si>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</si>
  <si>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</si>
  <si>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</si>
  <si>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</si>
  <si>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</si>
  <si>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</si>
  <si>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</si>
  <si>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</si>
  <si>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</si>
  <si>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</si>
  <si>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</si>
  <si>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</si>
  <si>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</si>
  <si>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</si>
  <si>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</si>
  <si>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</si>
  <si>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</si>
  <si>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</si>
  <si>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</si>
  <si>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</si>
  <si>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</si>
  <si>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</si>
  <si>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</si>
  <si>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</si>
  <si>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</si>
  <si>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</si>
  <si>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</si>
  <si>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</si>
  <si>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</si>
  <si>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</si>
  <si>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</si>
  <si>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</si>
  <si>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</si>
  <si>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</si>
  <si>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</si>
  <si>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</si>
  <si>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</si>
  <si>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</si>
  <si>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</si>
  <si>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</si>
  <si>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</si>
  <si>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</si>
  <si>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</si>
  <si>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</si>
  <si>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</si>
  <si>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</si>
  <si>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</si>
  <si>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</si>
  <si>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</si>
  <si>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</si>
  <si>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</si>
  <si>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</si>
  <si>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</si>
  <si>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</si>
  <si>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</si>
  <si>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</si>
  <si>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</si>
  <si>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</si>
  <si>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</si>
  <si>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</si>
  <si>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</si>
  <si>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</si>
  <si>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</si>
  <si>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</si>
  <si>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</si>
  <si>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</si>
  <si>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</si>
  <si>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</si>
  <si>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</si>
  <si>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</si>
  <si>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</si>
  <si>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</si>
  <si>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</si>
  <si>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</si>
  <si>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</si>
  <si>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</si>
  <si>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</si>
  <si>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</si>
  <si>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</si>
  <si>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</si>
  <si>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</si>
  <si>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</si>
  <si>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</si>
  <si>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</si>
  <si>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</si>
  <si>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</si>
  <si>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</si>
  <si>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</si>
  <si>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</si>
  <si>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</si>
  <si>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</si>
  <si>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</si>
  <si>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</si>
  <si>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</si>
  <si>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</si>
  <si>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</si>
  <si>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</si>
  <si>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</si>
  <si>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</si>
  <si>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</si>
  <si>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</si>
  <si>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</si>
  <si>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</si>
  <si>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</si>
  <si>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</si>
  <si>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</si>
  <si>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</si>
  <si>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</si>
  <si>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</si>
  <si>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</si>
  <si>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</si>
  <si>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</si>
  <si>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</si>
  <si>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</si>
  <si>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</si>
  <si>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</si>
  <si>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</si>
  <si>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</si>
  <si>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</si>
  <si>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</si>
  <si>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</si>
  <si>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</si>
  <si>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</si>
  <si>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</si>
  <si>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</si>
  <si>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</si>
  <si>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</si>
  <si>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</si>
  <si>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</si>
  <si>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</si>
  <si>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</si>
  <si>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</si>
  <si>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</si>
  <si>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</si>
  <si>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</si>
  <si>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</si>
  <si>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</si>
  <si>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</si>
  <si>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</si>
  <si>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</si>
  <si>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</si>
  <si>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</si>
  <si>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</si>
  <si>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</si>
  <si>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</si>
  <si>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</si>
  <si>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</si>
  <si>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</si>
  <si>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</si>
  <si>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</si>
  <si>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</si>
  <si>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</si>
  <si>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</si>
  <si>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</si>
  <si>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</si>
  <si>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</si>
  <si>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</si>
  <si>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</si>
  <si>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</si>
  <si>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</si>
  <si>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</si>
  <si>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</si>
  <si>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</si>
  <si>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</si>
  <si>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</si>
  <si>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</si>
  <si>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</si>
  <si>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</si>
  <si>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</si>
  <si>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</si>
  <si>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</si>
  <si>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</si>
  <si>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</si>
  <si>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</si>
  <si>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</si>
  <si>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</si>
  <si>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</si>
  <si>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</si>
  <si>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</si>
  <si>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</si>
  <si>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</si>
  <si>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</si>
  <si>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</si>
  <si>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</si>
  <si>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</si>
  <si>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</si>
  <si>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</si>
  <si>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</si>
  <si>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</si>
  <si>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</si>
  <si>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</si>
  <si>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</si>
  <si>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</si>
  <si>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</si>
  <si>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</si>
  <si>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</si>
  <si>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</si>
  <si>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</si>
  <si>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</si>
  <si>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</si>
  <si>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</si>
  <si>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</si>
  <si>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</si>
  <si>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</si>
  <si>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</si>
  <si>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</si>
  <si>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</si>
  <si>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</si>
  <si>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</si>
  <si>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</si>
  <si>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</si>
  <si>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</si>
  <si>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</si>
  <si>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</si>
  <si>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</si>
  <si>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</si>
  <si>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</si>
  <si>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</si>
  <si>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</si>
  <si>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</si>
  <si>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</si>
  <si>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</si>
  <si>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</si>
  <si>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</si>
  <si>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</si>
  <si>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</si>
  <si>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</si>
  <si>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</si>
  <si>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</si>
  <si>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</si>
  <si>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</si>
  <si>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</si>
  <si>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</si>
  <si>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</si>
  <si>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</si>
  <si>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</si>
  <si>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</si>
  <si>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</si>
  <si>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</si>
  <si>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</si>
  <si>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</si>
  <si>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</si>
  <si>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</si>
  <si>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</si>
  <si>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</si>
  <si>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</si>
  <si>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</si>
  <si>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</si>
  <si>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</si>
  <si>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</si>
  <si>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</si>
  <si>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</si>
  <si>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</si>
  <si>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</si>
  <si>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</si>
  <si>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</si>
  <si>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</si>
  <si>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</si>
  <si>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</si>
  <si>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</si>
  <si>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</si>
  <si>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</si>
  <si>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</si>
  <si>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</si>
  <si>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</si>
  <si>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</si>
  <si>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</si>
  <si>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</si>
  <si>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</si>
  <si>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</si>
  <si>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</si>
  <si>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</si>
  <si>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</si>
  <si>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</si>
  <si>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</si>
  <si>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</si>
  <si>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</si>
  <si>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</si>
  <si>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</si>
  <si>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</si>
  <si>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</si>
  <si>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</si>
  <si>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</si>
  <si>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</si>
  <si>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</si>
  <si>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</si>
  <si>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</si>
  <si>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</si>
  <si>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</si>
  <si>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</si>
  <si>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</si>
  <si>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</si>
  <si>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</si>
  <si>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</si>
  <si>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</si>
  <si>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</si>
  <si>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</si>
  <si>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</si>
  <si>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</si>
  <si>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</si>
  <si>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</si>
  <si>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</si>
  <si>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</si>
  <si>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</si>
  <si>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</si>
  <si>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</si>
  <si>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</si>
  <si>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</si>
  <si>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</si>
  <si>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</si>
  <si>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</si>
  <si>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</si>
  <si>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</si>
  <si>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</si>
  <si>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</si>
  <si>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</si>
  <si>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</si>
  <si>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</si>
  <si>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</si>
  <si>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</si>
  <si>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</si>
  <si>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</si>
  <si>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</si>
  <si>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</si>
  <si>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</si>
  <si>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</si>
  <si>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</si>
  <si>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</si>
  <si>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</si>
  <si>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</si>
  <si>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</si>
  <si>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</si>
  <si>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</si>
  <si>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</si>
  <si>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</si>
  <si>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</si>
  <si>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</si>
  <si>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</si>
  <si>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</si>
  <si>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</si>
  <si>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</si>
  <si>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</si>
  <si>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</si>
  <si>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</si>
  <si>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</si>
  <si>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</si>
  <si>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</si>
  <si>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</si>
  <si>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</si>
  <si>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</si>
  <si>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</si>
  <si>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</si>
  <si>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</si>
  <si>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</si>
  <si>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</si>
  <si>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</si>
  <si>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</si>
  <si>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</si>
  <si>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</si>
  <si>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</si>
  <si>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</si>
  <si>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</si>
  <si>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</si>
  <si>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</si>
  <si>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</si>
  <si>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</si>
  <si>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</si>
  <si>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</si>
  <si>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</si>
  <si>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</si>
  <si>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</si>
  <si>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</si>
  <si>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</si>
  <si>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</si>
  <si>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</si>
  <si>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</si>
  <si>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</si>
  <si>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</si>
  <si>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</si>
  <si>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</si>
  <si>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</si>
  <si>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</si>
  <si>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</si>
  <si>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</si>
  <si>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</si>
  <si>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</si>
  <si>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</si>
  <si>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</si>
  <si>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</si>
  <si>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</si>
  <si>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</si>
  <si>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</si>
  <si>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</si>
  <si>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</si>
  <si>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</si>
  <si>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</si>
  <si>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</si>
  <si>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</si>
  <si>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</si>
  <si>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</si>
  <si>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</si>
  <si>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</si>
  <si>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</si>
  <si>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</si>
  <si>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</si>
  <si>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</si>
  <si>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</si>
  <si>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</si>
  <si>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</si>
  <si>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</si>
  <si>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</si>
  <si>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</si>
  <si>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</si>
  <si>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</si>
  <si>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</si>
  <si>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</si>
  <si>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</si>
  <si>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</si>
  <si>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</si>
  <si>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</si>
  <si>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</si>
  <si>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</si>
  <si>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</si>
  <si>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</si>
  <si>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</si>
  <si>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</si>
  <si>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</si>
  <si>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</si>
  <si>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</si>
  <si>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</si>
  <si>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</si>
  <si>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</si>
  <si>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</si>
  <si>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</si>
  <si>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</si>
  <si>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</si>
  <si>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</si>
  <si>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</si>
  <si>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</si>
  <si>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</si>
  <si>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</si>
  <si>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</si>
  <si>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</si>
  <si>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</si>
  <si>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</si>
  <si>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</si>
  <si>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</si>
  <si>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</si>
  <si>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</si>
  <si>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</si>
  <si>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</si>
  <si>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</si>
  <si>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</si>
  <si>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</si>
  <si>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</si>
  <si>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</si>
  <si>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</si>
  <si>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</si>
  <si>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</si>
  <si>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</si>
  <si>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</si>
  <si>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</si>
  <si>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</si>
  <si>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</si>
  <si>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</si>
  <si>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</si>
  <si>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</si>
  <si>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</si>
  <si>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</si>
  <si>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</si>
  <si>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</si>
  <si>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</si>
  <si>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</si>
  <si>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</si>
  <si>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</si>
  <si>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</si>
  <si>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</si>
  <si>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</si>
  <si>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</si>
  <si>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</si>
  <si>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</si>
  <si>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</si>
  <si>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</si>
  <si>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</si>
  <si>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</si>
  <si>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</si>
  <si>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</si>
  <si>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</si>
  <si>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</si>
  <si>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</si>
  <si>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</si>
  <si>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</si>
  <si>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</si>
  <si>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</si>
  <si>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</si>
  <si>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</si>
  <si>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</si>
  <si>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</si>
  <si>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</si>
  <si>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</si>
  <si>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</si>
  <si>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</si>
  <si>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</si>
  <si>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</si>
  <si>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</si>
  <si>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</si>
  <si>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</si>
  <si>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</si>
  <si>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</si>
  <si>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</si>
  <si>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</si>
  <si>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</si>
  <si>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</si>
  <si>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</si>
  <si>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</si>
  <si>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</si>
  <si>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</si>
  <si>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</si>
  <si>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</si>
  <si>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</si>
  <si>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</si>
  <si>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</si>
  <si>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</si>
  <si>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</si>
  <si>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</si>
  <si>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</si>
  <si>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</si>
  <si>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</si>
  <si>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</si>
  <si>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</si>
  <si>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</si>
  <si>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</si>
  <si>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</si>
  <si>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</si>
  <si>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</si>
  <si>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</si>
  <si>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</si>
  <si>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</si>
  <si>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</si>
  <si>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</si>
  <si>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</si>
  <si>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</si>
  <si>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</si>
  <si>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</si>
  <si>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</si>
  <si>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</si>
  <si>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</si>
  <si>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</si>
  <si>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</si>
  <si>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</si>
  <si>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</si>
  <si>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</si>
  <si>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</si>
  <si>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</si>
  <si>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</si>
  <si>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</si>
  <si>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</si>
  <si>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</si>
  <si>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</si>
  <si>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</si>
  <si>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</si>
  <si>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</si>
  <si>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</si>
  <si>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</si>
  <si>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</si>
  <si>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</si>
  <si>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</si>
  <si>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</si>
  <si>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</si>
  <si>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</si>
  <si>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</si>
  <si>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</si>
  <si>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</si>
  <si>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</si>
  <si>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</si>
  <si>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</si>
  <si>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</si>
  <si>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</si>
  <si>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</si>
  <si>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</si>
  <si>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</si>
  <si>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</si>
  <si>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</si>
  <si>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</si>
  <si>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</si>
  <si>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</si>
  <si>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</si>
  <si>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</si>
  <si>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</si>
  <si>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</si>
  <si>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</si>
  <si>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</si>
  <si>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</si>
  <si>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</si>
  <si>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</si>
  <si>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</si>
  <si>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</si>
  <si>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</si>
  <si>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</si>
  <si>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</si>
  <si>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</si>
  <si>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</si>
  <si>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</si>
  <si>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</si>
  <si>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</si>
  <si>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</si>
  <si>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</si>
  <si>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</si>
  <si>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</si>
  <si>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</si>
  <si>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</si>
  <si>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</si>
  <si>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</si>
  <si>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</si>
  <si>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</si>
  <si>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</si>
  <si>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</si>
  <si>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</si>
  <si>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</si>
  <si>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</si>
  <si>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</si>
  <si>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</si>
  <si>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</si>
  <si>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</si>
  <si>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</si>
  <si>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</si>
  <si>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</si>
  <si>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</si>
  <si>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</si>
  <si>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</si>
  <si>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</si>
  <si>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</si>
  <si>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</si>
  <si>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</si>
  <si>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</si>
  <si>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</si>
  <si>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</si>
  <si>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</si>
  <si>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</si>
  <si>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</si>
  <si>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</si>
  <si>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</si>
  <si>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</si>
  <si>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</si>
  <si>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</si>
  <si>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</si>
  <si>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</si>
  <si>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</si>
  <si>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</si>
  <si>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</si>
  <si>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</si>
  <si>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</si>
  <si>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</si>
  <si>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</si>
  <si>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</si>
  <si>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</si>
  <si>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</si>
  <si>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</si>
  <si>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</si>
  <si>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</si>
  <si>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</si>
  <si>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</si>
  <si>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</si>
  <si>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</si>
  <si>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</si>
  <si>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</si>
  <si>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</si>
  <si>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</si>
  <si>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</si>
  <si>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</si>
  <si>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</si>
  <si>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</si>
  <si>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</si>
  <si>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</si>
  <si>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</si>
  <si>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</si>
  <si>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</si>
  <si>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</si>
  <si>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</si>
  <si>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</si>
  <si>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</si>
  <si>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</si>
  <si>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</si>
  <si>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</si>
  <si>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</si>
  <si>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</si>
  <si>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</si>
  <si>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</si>
  <si>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</si>
  <si>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</si>
  <si>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</si>
  <si>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</si>
  <si>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</si>
  <si>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</si>
  <si>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</si>
  <si>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</si>
  <si>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</si>
  <si>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</si>
  <si>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</si>
  <si>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</si>
  <si>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</si>
  <si>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</si>
  <si>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</si>
  <si>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</si>
  <si>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</si>
  <si>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</si>
  <si>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</si>
  <si>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</si>
  <si>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</si>
  <si>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</si>
  <si>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</si>
  <si>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</si>
  <si>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</si>
  <si>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</si>
  <si>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</si>
  <si>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</si>
  <si>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</si>
  <si>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</si>
  <si>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</si>
  <si>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</si>
  <si>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</si>
  <si>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</si>
  <si>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</si>
  <si>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</si>
  <si>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</si>
  <si>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</si>
  <si>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</si>
  <si>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</si>
  <si>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</si>
  <si>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</si>
  <si>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</si>
  <si>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</si>
  <si>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</si>
  <si>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</si>
  <si>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</si>
  <si>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</si>
  <si>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</si>
  <si>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</si>
  <si>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</si>
  <si>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</si>
  <si>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</si>
  <si>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</si>
  <si>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</si>
  <si>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</si>
  <si>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</si>
  <si>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</si>
  <si>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</si>
  <si>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</si>
  <si>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</si>
  <si>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</si>
  <si>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</si>
  <si>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</si>
  <si>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</si>
  <si>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</si>
  <si>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</si>
  <si>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</si>
  <si>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</si>
  <si>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</si>
  <si>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</si>
  <si>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</si>
  <si>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</si>
  <si>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</si>
  <si>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</si>
  <si>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</si>
  <si>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</si>
  <si>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</si>
  <si>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</si>
  <si>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</si>
  <si>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</si>
  <si>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</si>
  <si>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</si>
  <si>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</si>
  <si>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</si>
  <si>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</si>
  <si>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</si>
  <si>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</si>
  <si>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</si>
  <si>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</si>
  <si>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</si>
  <si>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</si>
  <si>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</si>
  <si>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</si>
  <si>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</si>
  <si>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</si>
  <si>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</si>
  <si>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</si>
  <si>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</si>
  <si>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</si>
  <si>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</si>
  <si>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</si>
  <si>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</si>
  <si>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</si>
  <si>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</si>
  <si>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</si>
  <si>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</si>
  <si>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</si>
  <si>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</si>
  <si>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</si>
  <si>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</si>
  <si>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</si>
  <si>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</si>
  <si>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</si>
  <si>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</si>
  <si>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</si>
  <si>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</si>
  <si>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</si>
  <si>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</si>
  <si>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</si>
  <si>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</si>
  <si>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</si>
  <si>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</si>
  <si>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</si>
  <si>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</si>
  <si>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</si>
  <si>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</si>
  <si>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</si>
  <si>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</si>
  <si>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</si>
  <si>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</si>
  <si>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</si>
  <si>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</si>
  <si>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</si>
  <si>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</si>
  <si>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</si>
  <si>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</si>
  <si>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</si>
  <si>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</si>
  <si>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</si>
  <si>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</si>
  <si>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</si>
  <si>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</si>
  <si>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</si>
  <si>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</si>
  <si>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</si>
  <si>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</si>
  <si>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</si>
  <si>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</si>
  <si>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</si>
  <si>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</si>
  <si>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</si>
  <si>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</si>
  <si>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</si>
  <si>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</si>
  <si>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</si>
  <si>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</si>
  <si>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</si>
  <si>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</si>
  <si>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</si>
  <si>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</si>
  <si>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</si>
  <si>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</si>
  <si>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</si>
  <si>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</si>
  <si>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</si>
  <si>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</si>
  <si>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</si>
  <si>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</si>
  <si>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</si>
  <si>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</si>
  <si>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</si>
  <si>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</si>
  <si>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</si>
  <si>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</si>
  <si>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</si>
  <si>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</si>
  <si>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</si>
  <si>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</si>
  <si>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</si>
  <si>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</si>
  <si>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</si>
  <si>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</si>
  <si>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</si>
  <si>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</si>
  <si>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</si>
  <si>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</si>
  <si>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</si>
  <si>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</si>
  <si>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</si>
  <si>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</si>
  <si>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</si>
  <si>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</si>
  <si>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</si>
  <si>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</si>
  <si>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</si>
  <si>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</si>
  <si>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</si>
  <si>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</si>
  <si>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</si>
  <si>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</si>
  <si>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</si>
  <si>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</si>
  <si>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</si>
  <si>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</si>
  <si>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</si>
  <si>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</si>
  <si>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</si>
  <si>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</si>
  <si>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</si>
  <si>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</si>
  <si>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</si>
  <si>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</si>
  <si>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</si>
  <si>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</si>
  <si>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</si>
  <si>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</si>
  <si>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</si>
  <si>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</si>
  <si>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</si>
  <si>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</si>
  <si>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</si>
  <si>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</si>
  <si>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</si>
  <si>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</si>
  <si>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</si>
  <si>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</si>
  <si>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</si>
  <si>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</si>
  <si>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</si>
  <si>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</si>
  <si>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</si>
  <si>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</si>
  <si>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</si>
  <si>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</si>
  <si>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</si>
  <si>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</si>
  <si>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</si>
  <si>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</si>
  <si>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</si>
  <si>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</si>
  <si>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</si>
  <si>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</si>
  <si>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</si>
  <si>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</si>
  <si>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</si>
  <si>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</si>
  <si>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</si>
  <si>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</si>
  <si>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</si>
  <si>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</si>
  <si>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</si>
  <si>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</si>
  <si>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</si>
  <si>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</si>
  <si>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</si>
  <si>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</si>
  <si>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</si>
  <si>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</si>
  <si>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</si>
  <si>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</si>
  <si>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</si>
  <si>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</si>
  <si>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</si>
  <si>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</si>
  <si>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</si>
  <si>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</si>
  <si>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</si>
  <si>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</si>
  <si>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</si>
  <si>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</si>
  <si>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</si>
  <si>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</si>
  <si>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</si>
  <si>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</si>
  <si>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</si>
  <si>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</si>
  <si>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</si>
  <si>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</si>
  <si>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</si>
  <si>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</si>
  <si>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</si>
  <si>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</si>
  <si>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</si>
  <si>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</si>
  <si>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</si>
  <si>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</si>
  <si>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</si>
  <si>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</si>
  <si>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</si>
  <si>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</si>
  <si>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</si>
  <si>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</si>
  <si>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</si>
  <si>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</si>
  <si>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</si>
  <si>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</si>
  <si>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</si>
  <si>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</si>
  <si>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</si>
  <si>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</si>
  <si>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</si>
  <si>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</si>
  <si>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</si>
  <si>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</si>
  <si>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</si>
  <si>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</si>
  <si>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</si>
  <si>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</si>
  <si>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</si>
  <si>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</si>
  <si>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</si>
  <si>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</si>
  <si>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</si>
  <si>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</si>
  <si>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</si>
  <si>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</si>
  <si>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</si>
  <si>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</si>
  <si>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</si>
  <si>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</si>
  <si>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</si>
  <si>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</si>
  <si>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</si>
  <si>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</si>
  <si>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</si>
  <si>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</si>
  <si>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</si>
  <si>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</si>
  <si>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</si>
  <si>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</si>
  <si>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</si>
  <si>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</si>
  <si>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</si>
  <si>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</si>
  <si>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</si>
  <si>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</si>
  <si>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</si>
  <si>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</si>
  <si>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</si>
  <si>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</si>
  <si>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</si>
  <si>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</si>
  <si>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</si>
  <si>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</si>
  <si>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</si>
  <si>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</si>
  <si>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</si>
  <si>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</si>
  <si>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</si>
  <si>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</si>
  <si>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</si>
  <si>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</si>
  <si>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</si>
  <si>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</si>
  <si>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</si>
  <si>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</si>
  <si>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</si>
  <si>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</si>
  <si>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</si>
  <si>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</si>
  <si>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</si>
  <si>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</si>
  <si>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</si>
  <si>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</si>
  <si>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</si>
  <si>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</si>
  <si>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</si>
  <si>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</si>
  <si>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</si>
  <si>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</si>
  <si>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</si>
  <si>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</si>
  <si>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</si>
  <si>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</si>
  <si>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</si>
  <si>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</si>
  <si>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</si>
  <si>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</si>
  <si>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</si>
  <si>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</si>
  <si>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</si>
  <si>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</si>
  <si>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</si>
  <si>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</si>
  <si>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</si>
  <si>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</si>
  <si>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</si>
  <si>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</si>
  <si>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</si>
  <si>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</si>
  <si>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</si>
  <si>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</si>
  <si>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</si>
  <si>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</si>
  <si>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</si>
  <si>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</si>
  <si>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</si>
  <si>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</si>
  <si>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</si>
  <si>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</si>
  <si>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</si>
  <si>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</si>
  <si>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</si>
  <si>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</si>
  <si>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</si>
  <si>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</si>
  <si>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</si>
  <si>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</si>
  <si>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</si>
  <si>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</si>
  <si>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</si>
  <si>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</si>
  <si>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</si>
  <si>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</si>
  <si>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</si>
  <si>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</si>
  <si>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</si>
  <si>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</si>
  <si>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</si>
  <si>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</si>
  <si>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</si>
  <si>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</si>
  <si>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</si>
  <si>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</si>
  <si>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</si>
  <si>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</si>
  <si>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</si>
  <si>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</si>
  <si>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</si>
  <si>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</si>
  <si>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</si>
  <si>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</si>
  <si>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</si>
  <si>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</si>
  <si>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</si>
  <si>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</si>
  <si>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</si>
  <si>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</si>
  <si>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</si>
  <si>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</si>
  <si>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</si>
  <si>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</si>
  <si>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</si>
  <si>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</si>
  <si>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</si>
  <si>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</si>
  <si>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</si>
  <si>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</si>
  <si>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</si>
  <si>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</si>
  <si>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</si>
  <si>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</si>
  <si>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</si>
  <si>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</si>
  <si>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</si>
  <si>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</si>
  <si>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</si>
  <si>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</si>
  <si>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</si>
  <si>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</si>
  <si>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</si>
  <si>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</si>
  <si>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</si>
  <si>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</si>
  <si>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</si>
  <si>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</si>
  <si>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</si>
  <si>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</si>
  <si>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</si>
  <si>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</si>
  <si>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</si>
  <si>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</si>
  <si>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</si>
  <si>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</si>
  <si>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</si>
  <si>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</si>
  <si>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</si>
  <si>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</si>
  <si>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</si>
  <si>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</si>
  <si>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</si>
  <si>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</si>
  <si>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</si>
  <si>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</si>
  <si>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</si>
  <si>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</si>
  <si>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</si>
  <si>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</si>
  <si>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</si>
  <si>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</si>
  <si>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</si>
  <si>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</si>
  <si>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</si>
  <si>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</si>
  <si>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</si>
  <si>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</si>
  <si>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</si>
  <si>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</si>
  <si>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</si>
  <si>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</si>
  <si>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</si>
  <si>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</si>
  <si>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</si>
  <si>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</si>
  <si>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</si>
  <si>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</si>
  <si>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</si>
  <si>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</si>
  <si>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</si>
  <si>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</si>
  <si>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</si>
  <si>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</si>
  <si>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</si>
  <si>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</si>
  <si>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</si>
  <si>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</si>
  <si>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</si>
  <si>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</si>
  <si>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</si>
  <si>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</si>
  <si>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</si>
  <si>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</si>
  <si>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</si>
  <si>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</si>
  <si>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</si>
  <si>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</si>
  <si>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</si>
  <si>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</si>
  <si>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</si>
  <si>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</si>
  <si>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</si>
  <si>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</si>
  <si>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</si>
  <si>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</si>
  <si>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</si>
  <si>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</si>
  <si>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</si>
  <si>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</si>
  <si>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</si>
  <si>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</si>
  <si>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</si>
  <si>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</si>
  <si>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</si>
  <si>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</si>
  <si>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</si>
  <si>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</si>
  <si>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</si>
  <si>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</si>
  <si>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</si>
  <si>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</si>
  <si>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</si>
  <si>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</si>
  <si>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</si>
  <si>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</si>
  <si>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</si>
  <si>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</si>
  <si>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</si>
  <si>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</si>
  <si>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</si>
  <si>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</si>
  <si>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</si>
  <si>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</si>
  <si>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</si>
  <si>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</si>
  <si>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</si>
  <si>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</si>
  <si>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</si>
  <si>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</si>
  <si>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</si>
  <si>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</si>
  <si>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</si>
  <si>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</si>
  <si>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</si>
  <si>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</si>
  <si>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</si>
  <si>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</si>
  <si>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</si>
  <si>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</si>
  <si>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</si>
  <si>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</si>
  <si>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</si>
  <si>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</si>
  <si>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</si>
  <si>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</si>
  <si>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</si>
  <si>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</si>
  <si>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</si>
  <si>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</si>
  <si>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</si>
  <si>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</si>
  <si>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</si>
  <si>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</si>
  <si>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</si>
  <si>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</si>
  <si>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</si>
  <si>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</si>
  <si>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</si>
  <si>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</si>
  <si>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</si>
  <si>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</si>
  <si>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</si>
  <si>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</si>
  <si>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</si>
  <si>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</si>
  <si>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</si>
  <si>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</si>
  <si>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</si>
  <si>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</si>
  <si>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</si>
  <si>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</si>
  <si>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</si>
  <si>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</si>
  <si>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</si>
  <si>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</si>
  <si>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</si>
  <si>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</si>
  <si>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</si>
  <si>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</si>
  <si>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</si>
  <si>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</si>
  <si>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</si>
  <si>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</si>
  <si>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</si>
  <si>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</si>
  <si>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</si>
  <si>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</si>
  <si>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</si>
  <si>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</si>
  <si>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</si>
  <si>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</si>
  <si>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</si>
  <si>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</si>
  <si>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</si>
  <si>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</si>
  <si>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</si>
  <si>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</si>
  <si>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</si>
  <si>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</si>
  <si>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</si>
  <si>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</si>
  <si>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</si>
  <si>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</si>
  <si>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</si>
  <si>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</si>
  <si>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</si>
  <si>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</si>
  <si>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</si>
  <si>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</si>
  <si>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</si>
  <si>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</si>
  <si>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</si>
  <si>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</si>
  <si>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</si>
  <si>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</si>
  <si>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</si>
  <si>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</si>
  <si>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</si>
  <si>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</si>
  <si>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</si>
  <si>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</si>
  <si>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</si>
  <si>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</si>
  <si>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</si>
  <si>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</si>
  <si>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</si>
  <si>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</si>
  <si>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</si>
  <si>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</si>
  <si>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</si>
  <si>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</si>
  <si>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</si>
  <si>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</si>
  <si>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</si>
  <si>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</si>
  <si>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</si>
  <si>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</si>
  <si>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</si>
  <si>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</si>
  <si>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</si>
  <si>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</si>
  <si>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</si>
  <si>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</si>
  <si>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</si>
  <si>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</si>
  <si>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</si>
  <si>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</si>
  <si>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</si>
  <si>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</si>
  <si>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</si>
  <si>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</si>
  <si>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</si>
  <si>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</si>
  <si>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</si>
  <si>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</si>
  <si>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</si>
  <si>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</si>
  <si>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</si>
  <si>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</si>
  <si>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</si>
  <si>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</si>
  <si>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</si>
  <si>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</si>
  <si>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</si>
  <si>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</si>
  <si>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</si>
  <si>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</si>
  <si>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</si>
  <si>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</si>
  <si>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</si>
  <si>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</si>
  <si>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</si>
  <si>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</si>
  <si>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</si>
  <si>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</si>
  <si>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</si>
  <si>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</si>
  <si>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</si>
  <si>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</si>
  <si>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</si>
  <si>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</si>
  <si>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</si>
  <si>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</si>
  <si>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</si>
  <si>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</si>
  <si>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</si>
  <si>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</si>
  <si>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</si>
  <si>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</si>
  <si>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</si>
  <si>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</si>
  <si>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</si>
  <si>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</si>
  <si>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</si>
  <si>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</si>
  <si>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</si>
  <si>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</si>
  <si>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</si>
  <si>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</si>
  <si>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</si>
  <si>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</si>
  <si>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</si>
  <si>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</si>
  <si>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</si>
  <si>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</si>
  <si>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</si>
  <si>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</si>
  <si>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</si>
  <si>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</si>
  <si>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</si>
  <si>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</si>
  <si>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</si>
  <si>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</si>
  <si>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</si>
  <si>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</si>
  <si>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</si>
  <si>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</si>
  <si>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</si>
  <si>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</si>
  <si>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</si>
  <si>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</si>
  <si>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</si>
  <si>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</si>
  <si>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</si>
  <si>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</si>
  <si>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</si>
  <si>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</si>
  <si>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</si>
  <si>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</si>
  <si>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</si>
  <si>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</si>
  <si>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</si>
  <si>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</si>
  <si>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</si>
  <si>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</si>
  <si>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</si>
  <si>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</si>
  <si>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</si>
  <si>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</si>
  <si>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</si>
  <si>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</si>
  <si>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</si>
  <si>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</si>
  <si>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</si>
  <si>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</si>
  <si>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</si>
  <si>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</si>
  <si>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</si>
  <si>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</si>
  <si>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</si>
  <si>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</si>
  <si>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</si>
  <si>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</si>
  <si>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</si>
  <si>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</si>
  <si>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</si>
  <si>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</si>
  <si>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</si>
  <si>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</si>
  <si>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</si>
  <si>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</si>
  <si>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</si>
  <si>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</si>
  <si>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</si>
  <si>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</si>
  <si>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</si>
  <si>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</si>
  <si>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</si>
  <si>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</si>
  <si>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</si>
  <si>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</si>
  <si>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</si>
  <si>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</si>
  <si>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</si>
  <si>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</si>
  <si>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</si>
  <si>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</si>
  <si>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</si>
  <si>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</si>
  <si>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</si>
  <si>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</si>
  <si>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</si>
  <si>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</si>
  <si>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</si>
  <si>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</si>
  <si>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</si>
  <si>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</si>
  <si>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</si>
  <si>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</si>
  <si>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</si>
  <si>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</si>
  <si>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</si>
  <si>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</si>
  <si>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</si>
  <si>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</si>
  <si>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</si>
  <si>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</si>
  <si>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</si>
  <si>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</si>
  <si>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</si>
  <si>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</si>
  <si>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</si>
  <si>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</si>
  <si>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</si>
  <si>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</si>
  <si>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</si>
  <si>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</si>
  <si>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</si>
  <si>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</si>
  <si>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</si>
  <si>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</si>
  <si>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</si>
  <si>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</si>
  <si>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</si>
  <si>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</si>
  <si>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</si>
  <si>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</si>
  <si>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</si>
  <si>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</si>
  <si>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</si>
  <si>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</si>
  <si>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</si>
  <si>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</si>
  <si>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</si>
  <si>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</si>
  <si>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</si>
  <si>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</si>
  <si>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</si>
  <si>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</si>
  <si>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</si>
  <si>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</si>
  <si>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</si>
  <si>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</si>
  <si>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</si>
  <si>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</si>
  <si>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</si>
  <si>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</si>
  <si>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</si>
  <si>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</si>
  <si>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</si>
  <si>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</si>
  <si>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</si>
  <si>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</si>
  <si>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</si>
  <si>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</si>
  <si>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</si>
  <si>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</si>
  <si>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</si>
  <si>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</si>
  <si>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</si>
  <si>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</si>
  <si>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</si>
  <si>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</si>
  <si>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</si>
  <si>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</si>
  <si>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</si>
  <si>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</si>
  <si>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</si>
  <si>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</si>
  <si>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</si>
  <si>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</si>
  <si>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</si>
  <si>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</si>
  <si>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</si>
  <si>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</si>
  <si>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</si>
  <si>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</si>
  <si>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</si>
  <si>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</si>
  <si>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</si>
  <si>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</si>
  <si>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</si>
  <si>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</si>
  <si>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</si>
  <si>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</si>
  <si>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</si>
  <si>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</si>
  <si>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</si>
  <si>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</si>
  <si>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</si>
  <si>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</si>
  <si>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</si>
  <si>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</si>
  <si>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</si>
  <si>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</si>
  <si>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</si>
  <si>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</si>
  <si>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</si>
  <si>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</si>
  <si>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</si>
  <si>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</si>
  <si>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</si>
  <si>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</si>
  <si>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</si>
  <si>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</si>
  <si>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</si>
  <si>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</si>
  <si>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</si>
  <si>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</si>
  <si>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</si>
  <si>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</si>
  <si>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</si>
  <si>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</si>
  <si>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</si>
  <si>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</si>
  <si>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</si>
  <si>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</si>
  <si>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</si>
  <si>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</si>
  <si>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</si>
  <si>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</si>
  <si>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</si>
  <si>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</si>
  <si>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</si>
  <si>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</si>
  <si>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</si>
  <si>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</si>
  <si>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</si>
  <si>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</si>
  <si>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</si>
  <si>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</si>
  <si>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</si>
  <si>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</si>
  <si>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</si>
  <si>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</si>
  <si>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</si>
  <si>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</si>
  <si>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</si>
  <si>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</si>
  <si>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</si>
  <si>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</si>
  <si>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</si>
  <si>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</si>
  <si>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</si>
  <si>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</si>
  <si>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</si>
  <si>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</si>
  <si>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</si>
  <si>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</si>
  <si>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</si>
  <si>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</si>
  <si>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</si>
  <si>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</si>
  <si>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</si>
  <si>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</si>
  <si>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</si>
  <si>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</si>
  <si>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</si>
  <si>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</si>
  <si>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</si>
  <si>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</si>
  <si>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</si>
  <si>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</si>
  <si>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</si>
  <si>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</si>
  <si>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</si>
  <si>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</si>
  <si>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</si>
  <si>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</si>
  <si>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</si>
  <si>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</si>
  <si>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</si>
  <si>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</si>
  <si>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</si>
  <si>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</si>
  <si>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</si>
  <si>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</si>
  <si>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</si>
  <si>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</si>
  <si>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</si>
  <si>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</si>
  <si>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</si>
  <si>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</si>
  <si>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</si>
  <si>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</si>
  <si>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</si>
  <si>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</si>
  <si>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</si>
  <si>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</si>
  <si>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</si>
  <si>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</si>
  <si>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</si>
  <si>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</si>
  <si>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</si>
  <si>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</si>
  <si>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</si>
  <si>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</si>
  <si>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</si>
  <si>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</si>
  <si>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</si>
  <si>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</si>
  <si>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</si>
  <si>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</si>
  <si>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</si>
  <si>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</si>
  <si>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</si>
  <si>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</si>
  <si>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</si>
  <si>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</si>
  <si>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</si>
  <si>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</si>
  <si>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</si>
  <si>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</si>
  <si>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</si>
  <si>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</si>
  <si>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</si>
  <si>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</si>
  <si>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</si>
  <si>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</si>
  <si>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</si>
  <si>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</si>
  <si>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</si>
  <si>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</si>
  <si>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</si>
  <si>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</si>
  <si>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</si>
  <si>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</si>
  <si>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</si>
  <si>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</si>
  <si>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</si>
  <si>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</si>
  <si>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</si>
  <si>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</si>
  <si>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</si>
  <si>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</si>
  <si>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</si>
  <si>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</si>
  <si>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</si>
  <si>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</si>
  <si>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</si>
  <si>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</si>
  <si>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</si>
  <si>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</si>
  <si>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</si>
  <si>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</si>
  <si>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</si>
  <si>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</si>
  <si>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</si>
  <si>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</si>
  <si>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</si>
  <si>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</si>
  <si>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</si>
  <si>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</si>
  <si>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</si>
  <si>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</si>
  <si>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</si>
  <si>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</si>
  <si>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</si>
  <si>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</si>
  <si>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</si>
  <si>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</si>
  <si>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</si>
  <si>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</si>
  <si>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</si>
  <si>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</si>
  <si>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</si>
  <si>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</si>
  <si>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</si>
  <si>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</si>
  <si>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</si>
  <si>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</si>
  <si>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</si>
  <si>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</si>
  <si>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</si>
  <si>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</si>
  <si>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</si>
  <si>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</si>
  <si>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</si>
  <si>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</si>
  <si>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</si>
  <si>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</si>
  <si>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</si>
  <si>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</si>
  <si>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</si>
  <si>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</si>
  <si>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</si>
  <si>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</si>
  <si>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</si>
  <si>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</si>
  <si>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</si>
  <si>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</si>
  <si>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</si>
  <si>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</si>
  <si>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</si>
  <si>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</si>
  <si>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</si>
  <si>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</si>
  <si>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</si>
  <si>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</si>
  <si>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</si>
  <si>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</si>
  <si>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</si>
  <si>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</si>
  <si>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</si>
  <si>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</si>
  <si>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</si>
  <si>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</si>
  <si>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</si>
  <si>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</si>
  <si>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</si>
  <si>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</si>
  <si>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</si>
  <si>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</si>
  <si>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</si>
  <si>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</si>
  <si>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</si>
  <si>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</si>
  <si>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</si>
  <si>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</si>
  <si>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</si>
  <si>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</si>
  <si>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</si>
  <si>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</si>
  <si>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</si>
  <si>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</si>
  <si>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</si>
  <si>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</si>
  <si>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</si>
  <si>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</si>
  <si>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</si>
  <si>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</si>
  <si>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</si>
  <si>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</si>
  <si>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</si>
  <si>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</si>
  <si>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</si>
  <si>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</si>
  <si>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</si>
  <si>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</si>
  <si>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</si>
  <si>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</si>
  <si>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</si>
  <si>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</si>
  <si>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</si>
  <si>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</si>
  <si>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</si>
  <si>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</si>
  <si>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</si>
  <si>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</si>
  <si>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</si>
  <si>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</si>
  <si>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</si>
  <si>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</si>
  <si>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</si>
  <si>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</si>
  <si>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</si>
  <si>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</si>
  <si>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</si>
  <si>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</si>
  <si>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</si>
  <si>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</si>
  <si>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</si>
  <si>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</si>
  <si>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</si>
  <si>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</si>
  <si>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</si>
  <si>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</si>
  <si>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</si>
  <si>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</si>
  <si>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</si>
  <si>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</si>
  <si>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</si>
  <si>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</si>
  <si>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</si>
  <si>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</si>
  <si>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</si>
  <si>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</si>
  <si>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</si>
  <si>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</si>
  <si>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</si>
  <si>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</si>
  <si>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</si>
  <si>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</si>
  <si>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</si>
  <si>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</si>
  <si>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</si>
  <si>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</si>
  <si>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</si>
  <si>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</si>
  <si>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</si>
  <si>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</si>
  <si>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</si>
  <si>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</si>
  <si>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</si>
  <si>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</si>
  <si>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</si>
  <si>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</si>
  <si>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</si>
  <si>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</si>
  <si>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</si>
  <si>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</si>
  <si>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</si>
  <si>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</si>
  <si>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</si>
  <si>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</si>
  <si>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</si>
  <si>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</si>
  <si>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</si>
  <si>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</si>
  <si>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</si>
  <si>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</si>
  <si>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</si>
  <si>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</si>
  <si>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</si>
  <si>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</si>
  <si>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</si>
  <si>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</si>
  <si>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</si>
  <si>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</si>
  <si>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</si>
  <si>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</si>
  <si>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</si>
  <si>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</si>
  <si>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</si>
  <si>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</si>
  <si>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</si>
  <si>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</si>
  <si>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</si>
  <si>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</si>
  <si>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</si>
  <si>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</si>
  <si>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</si>
  <si>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</si>
  <si>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</si>
  <si>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</si>
  <si>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</si>
  <si>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</si>
  <si>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</si>
  <si>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</si>
  <si>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</si>
  <si>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</si>
  <si>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</si>
  <si>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</si>
  <si>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</si>
  <si>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</si>
  <si>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</si>
  <si>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</si>
  <si>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</si>
  <si>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</si>
  <si>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</si>
  <si>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</si>
  <si>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</si>
  <si>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</si>
  <si>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</si>
  <si>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</si>
  <si>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</si>
  <si>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</si>
  <si>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</si>
  <si>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</si>
  <si>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</si>
  <si>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</si>
  <si>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</si>
  <si>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</si>
  <si>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</si>
  <si>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</si>
  <si>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</si>
  <si>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</si>
  <si>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</si>
  <si>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</si>
  <si>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</si>
  <si>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</si>
  <si>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</si>
  <si>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</si>
  <si>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</si>
  <si>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</si>
  <si>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</si>
  <si>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</si>
  <si>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</si>
  <si>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</si>
  <si>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</si>
  <si>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</si>
  <si>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</si>
  <si>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</si>
  <si>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</si>
  <si>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</si>
  <si>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</si>
  <si>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</si>
  <si>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</si>
  <si>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</si>
  <si>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</si>
  <si>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</si>
  <si>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</si>
  <si>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</si>
  <si>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</si>
  <si>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</si>
  <si>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</si>
  <si>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</si>
  <si>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</si>
  <si>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</si>
  <si>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</si>
  <si>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</si>
  <si>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</si>
  <si>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</si>
  <si>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</si>
  <si>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</si>
  <si>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</si>
  <si>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</si>
  <si>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</si>
  <si>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</si>
  <si>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</si>
  <si>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</si>
  <si>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</si>
  <si>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</si>
  <si>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</si>
  <si>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</si>
  <si>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</si>
  <si>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</si>
  <si>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</si>
  <si>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</si>
  <si>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</si>
  <si>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</si>
  <si>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</si>
  <si>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</si>
  <si>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</si>
  <si>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</si>
  <si>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</si>
  <si>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</si>
  <si>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</si>
  <si>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</si>
  <si>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</si>
  <si>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</si>
  <si>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</si>
  <si>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</si>
  <si>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</si>
  <si>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</si>
  <si>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</si>
  <si>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</si>
  <si>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</si>
  <si>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</si>
  <si>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</si>
  <si>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</si>
  <si>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</si>
  <si>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</si>
  <si>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</si>
  <si>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</si>
  <si>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</si>
  <si>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</si>
  <si>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</si>
  <si>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</si>
  <si>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</si>
  <si>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</si>
  <si>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</si>
  <si>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</si>
  <si>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</si>
  <si>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</si>
  <si>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</si>
  <si>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</si>
  <si>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</si>
  <si>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</si>
  <si>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</si>
  <si>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</si>
  <si>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</si>
  <si>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</si>
  <si>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</si>
  <si>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</si>
  <si>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</si>
  <si>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</si>
  <si>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</si>
  <si>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</si>
  <si>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</si>
  <si>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</si>
  <si>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</si>
  <si>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</si>
  <si>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</si>
  <si>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</si>
  <si>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</si>
  <si>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</si>
  <si>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</si>
  <si>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</si>
  <si>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</si>
  <si>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</si>
  <si>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</si>
  <si>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</si>
  <si>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</si>
  <si>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</si>
  <si>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</si>
  <si>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</si>
  <si>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</si>
  <si>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</si>
  <si>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</si>
  <si>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</si>
  <si>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</si>
  <si>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</si>
  <si>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</si>
  <si>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</si>
  <si>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</si>
  <si>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</si>
  <si>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</si>
  <si>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</si>
  <si>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</si>
  <si>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</si>
  <si>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</si>
  <si>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</si>
  <si>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</si>
  <si>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</si>
  <si>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</si>
  <si>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</si>
  <si>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</si>
  <si>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</si>
  <si>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</si>
  <si>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</si>
  <si>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</si>
  <si>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</si>
  <si>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</si>
  <si>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</si>
  <si>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</si>
  <si>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</si>
  <si>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</si>
  <si>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</si>
  <si>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</si>
  <si>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</si>
  <si>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</si>
  <si>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</si>
  <si>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</si>
  <si>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</si>
  <si>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</si>
  <si>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</si>
  <si>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</si>
  <si>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</si>
  <si>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</si>
  <si>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</si>
  <si>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</si>
  <si>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</si>
  <si>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</si>
  <si>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</si>
  <si>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</si>
  <si>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</si>
  <si>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</si>
  <si>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</si>
  <si>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</si>
  <si>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</si>
  <si>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</si>
  <si>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</si>
  <si>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</si>
  <si>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</si>
  <si>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</si>
  <si>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</si>
  <si>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</si>
  <si>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</si>
  <si>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</si>
  <si>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</si>
  <si>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</si>
  <si>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</si>
  <si>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</si>
  <si>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</si>
  <si>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</si>
  <si>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</si>
  <si>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</si>
  <si>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</si>
  <si>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</si>
  <si>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</si>
  <si>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</si>
  <si>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</si>
  <si>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</si>
  <si>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</si>
  <si>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</si>
  <si>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</si>
  <si>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</si>
  <si>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</si>
  <si>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</si>
  <si>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</si>
  <si>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</si>
  <si>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</si>
  <si>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</si>
  <si>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</si>
  <si>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</si>
  <si>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</si>
  <si>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</si>
  <si>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</si>
  <si>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</si>
  <si>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</si>
  <si>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</si>
  <si>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</si>
  <si>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</si>
  <si>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</si>
  <si>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</si>
  <si>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</si>
  <si>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</si>
  <si>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</si>
  <si>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</si>
  <si>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</si>
  <si>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</si>
  <si>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</si>
  <si>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</si>
  <si>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</si>
  <si>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</si>
  <si>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</si>
  <si>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</si>
  <si>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</si>
  <si>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</si>
  <si>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</si>
  <si>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</si>
  <si>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</si>
  <si>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</si>
  <si>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</si>
  <si>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</si>
  <si>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</si>
  <si>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</si>
  <si>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</si>
  <si>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</si>
  <si>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</si>
  <si>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</si>
  <si>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</si>
  <si>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</si>
  <si>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</si>
  <si>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</si>
  <si>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</si>
  <si>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</si>
  <si>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</si>
  <si>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</si>
  <si>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</si>
  <si>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</si>
  <si>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</si>
  <si>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</si>
  <si>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</si>
  <si>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</si>
  <si>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</si>
  <si>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</si>
  <si>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</si>
  <si>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</si>
  <si>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</si>
  <si>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</si>
  <si>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</si>
  <si>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</si>
  <si>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</si>
  <si>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</si>
  <si>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</si>
  <si>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</si>
  <si>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</si>
  <si>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</si>
  <si>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</si>
  <si>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</si>
  <si>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</si>
  <si>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</si>
  <si>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</si>
  <si>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</si>
  <si>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</si>
  <si>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</si>
  <si>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</si>
  <si>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</si>
  <si>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</si>
  <si>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</si>
  <si>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</si>
  <si>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</si>
  <si>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</si>
  <si>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</si>
  <si>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</si>
  <si>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</si>
  <si>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</si>
  <si>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</si>
  <si>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</si>
  <si>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</si>
  <si>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</si>
  <si>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</si>
  <si>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</si>
  <si>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</si>
  <si>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</si>
  <si>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</si>
  <si>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</si>
  <si>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</si>
  <si>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</si>
  <si>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</si>
  <si>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</si>
  <si>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</si>
  <si>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</si>
  <si>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</si>
  <si>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</si>
  <si>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</si>
  <si>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</si>
  <si>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</si>
  <si>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</si>
  <si>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</si>
  <si>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</si>
  <si>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</si>
  <si>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</si>
  <si>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</si>
  <si>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</si>
  <si>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</si>
  <si>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</si>
  <si>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</si>
  <si>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</si>
  <si>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</si>
  <si>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</si>
  <si>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</si>
  <si>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</si>
  <si>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</si>
  <si>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</si>
  <si>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</si>
  <si>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</si>
  <si>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</si>
  <si>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</si>
  <si>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</si>
  <si>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</si>
  <si>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</si>
  <si>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</si>
  <si>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</si>
  <si>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</si>
  <si>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</si>
  <si>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</si>
  <si>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</si>
  <si>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</si>
  <si>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</si>
  <si>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</si>
  <si>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</si>
  <si>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</si>
  <si>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</si>
  <si>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</si>
  <si>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</si>
  <si>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</si>
  <si>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</si>
  <si>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</si>
  <si>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</si>
  <si>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</si>
  <si>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</si>
  <si>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</si>
  <si>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</si>
  <si>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</si>
  <si>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</si>
  <si>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</si>
  <si>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</si>
  <si>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</si>
  <si>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</si>
  <si>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</si>
  <si>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</si>
  <si>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</si>
  <si>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</si>
  <si>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</si>
  <si>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</si>
  <si>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</si>
  <si>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</si>
  <si>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</si>
  <si>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</si>
  <si>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</si>
  <si>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</si>
  <si>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</si>
  <si>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</si>
  <si>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</si>
  <si>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</si>
  <si>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</si>
  <si>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</si>
  <si>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</si>
  <si>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</si>
  <si>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</si>
  <si>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</si>
  <si>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</si>
  <si>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</si>
  <si>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</si>
  <si>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</si>
  <si>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</si>
  <si>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</si>
  <si>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</si>
  <si>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</si>
  <si>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</si>
  <si>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</si>
  <si>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</si>
  <si>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</si>
  <si>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</si>
  <si>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</si>
  <si>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</si>
  <si>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</si>
  <si>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</si>
  <si>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</si>
  <si>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</si>
  <si>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</si>
  <si>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</si>
  <si>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</si>
  <si>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</si>
  <si>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</si>
  <si>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</si>
  <si>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</si>
  <si>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</si>
  <si>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</si>
  <si>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</si>
  <si>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</si>
  <si>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</si>
  <si>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</si>
  <si>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</si>
  <si>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</si>
  <si>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</si>
  <si>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</si>
  <si>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</si>
  <si>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</si>
  <si>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</si>
  <si>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</si>
  <si>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</si>
  <si>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</si>
  <si>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</si>
  <si>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</si>
  <si>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</si>
  <si>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</si>
  <si>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</si>
  <si>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</si>
  <si>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</si>
  <si>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</si>
  <si>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</si>
  <si>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</si>
  <si>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</si>
  <si>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</si>
  <si>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</si>
  <si>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</si>
  <si>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</si>
  <si>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</si>
  <si>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</si>
  <si>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</si>
  <si>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</si>
  <si>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</si>
  <si>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</si>
  <si>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</si>
  <si>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</si>
  <si>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</si>
  <si>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</si>
  <si>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</si>
  <si>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</si>
  <si>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</si>
  <si>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</si>
  <si>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</si>
  <si>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</si>
  <si>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</si>
  <si>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</si>
  <si>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</si>
  <si>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</si>
  <si>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</si>
  <si>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</si>
  <si>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</si>
  <si>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</si>
  <si>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</si>
  <si>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</si>
  <si>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</si>
  <si>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</si>
  <si>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</si>
  <si>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</si>
  <si>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</si>
  <si>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</si>
  <si>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</si>
  <si>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</si>
  <si>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</si>
  <si>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</si>
  <si>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</si>
  <si>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</si>
  <si>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</si>
  <si>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</si>
  <si>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</si>
  <si>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</si>
  <si>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</si>
  <si>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</si>
  <si>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</si>
  <si>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</si>
  <si>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</si>
  <si>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</si>
  <si>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</si>
  <si>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</si>
  <si>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</si>
  <si>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</si>
  <si>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</si>
  <si>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</si>
  <si>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</si>
  <si>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</si>
  <si>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</si>
  <si>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</si>
  <si>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</si>
  <si>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</si>
  <si>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</si>
  <si>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</si>
  <si>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</si>
  <si>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</si>
  <si>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</si>
  <si>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</si>
  <si>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</si>
  <si>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</si>
  <si>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</si>
  <si>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</si>
  <si>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</si>
  <si>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</si>
  <si>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</si>
  <si>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</si>
  <si>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</si>
  <si>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</si>
  <si>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</si>
  <si>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</si>
  <si>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</si>
  <si>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</si>
  <si>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</si>
  <si>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</si>
  <si>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</si>
  <si>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</si>
  <si>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</si>
  <si>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</si>
  <si>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</si>
  <si>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</si>
  <si>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</si>
  <si>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</si>
  <si>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</si>
  <si>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</si>
  <si>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</si>
  <si>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</si>
  <si>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</si>
  <si>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</si>
  <si>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</si>
  <si>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</si>
  <si>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</si>
  <si>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</si>
  <si>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</si>
  <si>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</si>
  <si>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</si>
  <si>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</si>
  <si>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</si>
  <si>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</si>
  <si>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</si>
  <si>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</si>
  <si>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</si>
  <si>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</si>
  <si>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</si>
  <si>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</si>
  <si>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</si>
  <si>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</si>
  <si>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</si>
  <si>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</si>
  <si>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</si>
  <si>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</si>
  <si>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</si>
  <si>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</si>
  <si>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</si>
  <si>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</si>
  <si>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</si>
  <si>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</si>
  <si>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</si>
  <si>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</si>
  <si>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</si>
  <si>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</si>
  <si>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</si>
  <si>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</si>
  <si>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</si>
  <si>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</si>
  <si>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</si>
  <si>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</si>
  <si>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</si>
  <si>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</si>
  <si>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</si>
  <si>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</si>
  <si>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</si>
  <si>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</si>
  <si>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</si>
  <si>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</si>
  <si>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</si>
  <si>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</si>
  <si>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</si>
  <si>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</si>
  <si>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</si>
  <si>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</si>
  <si>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</si>
  <si>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</si>
  <si>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</si>
  <si>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</si>
  <si>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</si>
  <si>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</si>
  <si>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</si>
  <si>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</si>
  <si>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</si>
  <si>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</si>
  <si>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</si>
  <si>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</si>
  <si>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</si>
  <si>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</si>
  <si>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</si>
  <si>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</si>
  <si>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</si>
  <si>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</si>
  <si>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</si>
  <si>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</si>
  <si>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</si>
  <si>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</si>
  <si>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</si>
  <si>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</si>
  <si>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</si>
  <si>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</si>
  <si>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</si>
  <si>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</si>
  <si>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</si>
  <si>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</si>
  <si>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</si>
  <si>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</si>
  <si>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</si>
  <si>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</si>
  <si>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</si>
  <si>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</si>
  <si>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</si>
  <si>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</si>
  <si>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</si>
  <si>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</si>
  <si>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</si>
  <si>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</si>
  <si>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</si>
  <si>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</si>
  <si>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</si>
  <si>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</si>
  <si>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</si>
  <si>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</si>
  <si>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</si>
  <si>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</si>
  <si>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</si>
  <si>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</si>
  <si>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</si>
  <si>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</si>
  <si>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</si>
  <si>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</si>
  <si>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</si>
  <si>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</si>
  <si>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</si>
  <si>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</si>
  <si>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</si>
  <si>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</si>
  <si>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</si>
  <si>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</si>
  <si>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</si>
  <si>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</si>
  <si>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</si>
  <si>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</si>
  <si>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</si>
  <si>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</si>
  <si>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</si>
  <si>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</si>
  <si>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</si>
  <si>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</si>
  <si>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</si>
  <si>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</si>
  <si>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</si>
  <si>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</si>
  <si>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</si>
  <si>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</si>
  <si>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</si>
  <si>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</si>
  <si>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</si>
  <si>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</si>
  <si>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</si>
  <si>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</si>
  <si>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</si>
  <si>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</si>
  <si>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</si>
  <si>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</si>
  <si>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</si>
  <si>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</si>
  <si>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</si>
  <si>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</si>
  <si>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</si>
  <si>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</si>
  <si>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</si>
  <si>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</si>
  <si>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</si>
  <si>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</si>
  <si>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</si>
  <si>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</si>
  <si>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</si>
  <si>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</si>
  <si>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</si>
  <si>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</si>
  <si>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</si>
  <si>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</si>
  <si>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</si>
  <si>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</si>
  <si>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</si>
  <si>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</si>
  <si>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</si>
  <si>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</si>
  <si>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</si>
  <si>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</si>
  <si>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</si>
  <si>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</si>
  <si>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</si>
  <si>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</si>
  <si>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</si>
  <si>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</si>
  <si>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</si>
  <si>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</si>
  <si>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</si>
  <si>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</si>
  <si>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</si>
  <si>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</si>
  <si>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</si>
  <si>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</si>
  <si>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</si>
  <si>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</si>
  <si>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</si>
  <si>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</si>
  <si>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</si>
  <si>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</si>
  <si>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</si>
  <si>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</si>
  <si>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</si>
  <si>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</si>
  <si>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</si>
  <si>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</si>
  <si>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</si>
  <si>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</si>
  <si>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</si>
  <si>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</si>
  <si>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</si>
  <si>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</si>
  <si>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</si>
  <si>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</si>
  <si>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</si>
  <si>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</si>
  <si>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</si>
  <si>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</si>
  <si>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</si>
  <si>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</si>
  <si>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</si>
  <si>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</si>
  <si>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</si>
  <si>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</si>
  <si>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</si>
  <si>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</si>
  <si>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</si>
  <si>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</si>
  <si>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</si>
  <si>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</si>
  <si>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</si>
  <si>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</si>
  <si>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</si>
  <si>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</si>
  <si>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</si>
  <si>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</si>
  <si>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</si>
  <si>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</si>
  <si>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</si>
  <si>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</si>
  <si>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</si>
  <si>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</si>
  <si>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</si>
  <si>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</si>
  <si>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</si>
  <si>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</si>
  <si>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</si>
  <si>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</si>
  <si>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</si>
  <si>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</si>
  <si>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</si>
  <si>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</si>
  <si>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</si>
  <si>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</si>
  <si>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</si>
  <si>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</si>
  <si>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</si>
  <si>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</si>
  <si>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</si>
  <si>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</si>
  <si>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</si>
  <si>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</si>
  <si>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</si>
  <si>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</si>
  <si>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</si>
  <si>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</si>
  <si>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</si>
  <si>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</si>
  <si>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</si>
  <si>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</si>
  <si>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</si>
  <si>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</si>
  <si>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</si>
  <si>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</si>
  <si>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</si>
  <si>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</si>
  <si>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</si>
  <si>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</si>
  <si>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</si>
  <si>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</si>
  <si>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</si>
  <si>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</si>
  <si>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</si>
  <si>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</si>
  <si>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</si>
  <si>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</si>
  <si>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</si>
  <si>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</si>
  <si>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</si>
  <si>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</si>
  <si>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</si>
  <si>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</si>
  <si>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</si>
  <si>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</si>
  <si>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</si>
  <si>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</si>
  <si>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</si>
  <si>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</si>
  <si>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</si>
  <si>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</si>
  <si>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</si>
  <si>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</si>
  <si>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</si>
  <si>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</si>
  <si>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</si>
  <si>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</si>
  <si>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</si>
  <si>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</si>
  <si>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</si>
  <si>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</si>
  <si>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</si>
  <si>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</si>
  <si>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</si>
  <si>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</si>
  <si>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</si>
  <si>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</si>
  <si>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</si>
  <si>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</si>
  <si>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</si>
  <si>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</si>
  <si>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</si>
  <si>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</si>
  <si>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</si>
  <si>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</si>
  <si>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</si>
  <si>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</si>
  <si>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</si>
  <si>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</si>
  <si>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</si>
  <si>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</si>
  <si>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</si>
  <si>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</si>
  <si>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</si>
  <si>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</si>
  <si>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</si>
  <si>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</si>
  <si>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</si>
  <si>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</si>
  <si>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</si>
  <si>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</si>
  <si>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</si>
  <si>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</si>
  <si>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</si>
  <si>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</si>
  <si>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</si>
  <si>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</si>
  <si>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</si>
  <si>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</si>
  <si>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</si>
  <si>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</si>
  <si>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</si>
  <si>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</si>
  <si>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</si>
  <si>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</si>
  <si>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</si>
  <si>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</si>
  <si>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</si>
  <si>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</si>
  <si>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</si>
  <si>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</si>
  <si>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</si>
  <si>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</si>
  <si>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</si>
  <si>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</si>
  <si>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</si>
  <si>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</si>
  <si>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</si>
  <si>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</si>
  <si>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</si>
  <si>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</si>
  <si>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</si>
  <si>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</si>
  <si>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</si>
  <si>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</si>
  <si>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</si>
  <si>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</si>
  <si>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</si>
  <si>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</si>
  <si>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</si>
  <si>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</si>
  <si>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</si>
  <si>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</si>
  <si>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</si>
  <si>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</si>
  <si>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</si>
  <si>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</si>
  <si>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</si>
  <si>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</si>
  <si>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</si>
  <si>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</si>
  <si>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</si>
  <si>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</si>
  <si>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</si>
  <si>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</si>
  <si>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</si>
  <si>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</si>
  <si>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</si>
  <si>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</si>
  <si>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</si>
  <si>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</si>
  <si>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</si>
  <si>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</si>
  <si>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</si>
  <si>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</si>
  <si>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</si>
  <si>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</si>
  <si>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</si>
  <si>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</si>
  <si>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</si>
  <si>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</si>
  <si>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</si>
  <si>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</si>
  <si>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</si>
  <si>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</si>
  <si>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</si>
  <si>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</si>
  <si>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</si>
  <si>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</si>
  <si>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</si>
  <si>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</si>
  <si>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</si>
  <si>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</si>
  <si>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</si>
  <si>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</si>
  <si>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</si>
  <si>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</si>
  <si>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</si>
  <si>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</si>
  <si>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</si>
  <si>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</si>
  <si>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</si>
  <si>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</si>
  <si>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</si>
  <si>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</si>
  <si>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</si>
  <si>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</si>
  <si>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</si>
  <si>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</si>
  <si>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</si>
  <si>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</si>
  <si>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</si>
  <si>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</si>
  <si>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</si>
  <si>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</si>
  <si>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</si>
  <si>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</si>
  <si>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</si>
  <si>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</si>
  <si>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</si>
  <si>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</si>
  <si>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</si>
  <si>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</si>
  <si>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</si>
  <si>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</si>
  <si>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</si>
  <si>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</si>
  <si>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</si>
  <si>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</si>
  <si>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</si>
  <si>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</si>
  <si>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</si>
  <si>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</si>
  <si>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</si>
  <si>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</si>
  <si>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</si>
  <si>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</si>
  <si>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</si>
  <si>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</si>
  <si>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</si>
  <si>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</si>
  <si>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</si>
  <si>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</si>
  <si>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</si>
  <si>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</si>
  <si>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</si>
  <si>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</si>
  <si>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</si>
  <si>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</si>
  <si>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</si>
  <si>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</si>
  <si>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</si>
  <si>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</si>
  <si>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</si>
  <si>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</si>
  <si>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</si>
  <si>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</si>
  <si>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</si>
  <si>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</si>
  <si>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</si>
  <si>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</si>
  <si>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</si>
  <si>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</si>
  <si>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</si>
  <si>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</si>
  <si>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</si>
  <si>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</si>
  <si>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</si>
  <si>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</si>
  <si>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</si>
  <si>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</si>
  <si>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</si>
  <si>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</si>
  <si>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</si>
  <si>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</si>
  <si>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</si>
  <si>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</si>
  <si>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</si>
  <si>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</si>
  <si>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</si>
  <si>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</si>
  <si>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</si>
  <si>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</si>
  <si>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</si>
  <si>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</si>
  <si>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</si>
  <si>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</si>
  <si>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</si>
  <si>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</si>
  <si>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</si>
  <si>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</si>
  <si>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</si>
  <si>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</si>
  <si>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</si>
  <si>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</si>
  <si>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</si>
  <si>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</si>
  <si>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</si>
  <si>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</si>
  <si>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</si>
  <si>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</si>
  <si>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</si>
  <si>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</si>
  <si>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</si>
  <si>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</si>
  <si>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</si>
  <si>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</si>
  <si>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</si>
  <si>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</si>
  <si>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</si>
  <si>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</si>
  <si>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</si>
  <si>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</si>
  <si>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</si>
  <si>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</si>
  <si>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</si>
  <si>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</si>
  <si>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</si>
  <si>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</si>
  <si>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</si>
  <si>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</si>
  <si>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</si>
  <si>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</si>
  <si>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</si>
  <si>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</si>
  <si>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</si>
  <si>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</si>
  <si>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</si>
  <si>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</si>
  <si>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</si>
  <si>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</si>
  <si>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</si>
  <si>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</si>
  <si>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</si>
  <si>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</si>
  <si>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</si>
  <si>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</si>
  <si>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</si>
  <si>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</si>
  <si>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</si>
  <si>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</si>
  <si>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</si>
  <si>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</si>
  <si>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</si>
  <si>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</si>
  <si>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</si>
  <si>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</si>
  <si>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</si>
  <si>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</si>
  <si>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</si>
  <si>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</si>
  <si>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</si>
  <si>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</si>
  <si>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</si>
  <si>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</si>
  <si>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</si>
  <si>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</si>
  <si>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</si>
  <si>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</si>
  <si>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</si>
  <si>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</si>
  <si>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</si>
  <si>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</si>
  <si>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</si>
  <si>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</si>
  <si>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</si>
  <si>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</si>
  <si>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</si>
  <si>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</si>
  <si>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</si>
  <si>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</si>
  <si>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</si>
  <si>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</si>
  <si>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</si>
  <si>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</si>
  <si>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</si>
  <si>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</si>
  <si>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</si>
  <si>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</si>
  <si>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</si>
  <si>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</si>
  <si>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</si>
  <si>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</si>
  <si>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</si>
  <si>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</si>
  <si>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</si>
  <si>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</si>
  <si>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</si>
  <si>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</si>
  <si>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</si>
  <si>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</si>
  <si>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</si>
  <si>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</si>
  <si>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</si>
  <si>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</si>
  <si>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</si>
  <si>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</si>
  <si>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</si>
  <si>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</si>
  <si>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</si>
  <si>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</si>
  <si>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</si>
  <si>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</si>
  <si>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</si>
  <si>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</si>
  <si>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</si>
  <si>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</si>
  <si>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</si>
  <si>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</si>
  <si>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</si>
  <si>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</si>
  <si>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</si>
  <si>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</si>
  <si>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</si>
  <si>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</si>
  <si>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</si>
  <si>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</si>
  <si>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</si>
  <si>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</si>
  <si>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</si>
  <si>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</si>
  <si>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</si>
  <si>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</si>
  <si>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</si>
  <si>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</si>
  <si>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</si>
  <si>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</si>
  <si>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</si>
  <si>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</si>
  <si>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</si>
  <si>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</si>
  <si>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</si>
  <si>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</si>
  <si>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</si>
  <si>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</si>
  <si>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</si>
  <si>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</si>
  <si>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</si>
  <si>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</si>
  <si>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</si>
  <si>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</si>
  <si>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</si>
  <si>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</si>
  <si>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</si>
  <si>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</si>
  <si>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</si>
  <si>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</si>
  <si>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</si>
  <si>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</si>
  <si>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</si>
  <si>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</si>
  <si>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</si>
  <si>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</si>
  <si>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</si>
  <si>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</si>
  <si>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</si>
  <si>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</si>
  <si>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</si>
  <si>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</si>
  <si>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</si>
  <si>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</si>
  <si>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</si>
  <si>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</si>
  <si>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</si>
  <si>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</si>
  <si>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</si>
  <si>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</si>
  <si>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</si>
  <si>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</si>
  <si>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</si>
  <si>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</si>
  <si>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</si>
  <si>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</si>
  <si>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</si>
  <si>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</si>
  <si>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</si>
  <si>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</si>
  <si>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</si>
  <si>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</si>
  <si>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</si>
  <si>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</si>
  <si>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</si>
  <si>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</si>
  <si>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</si>
  <si>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</si>
  <si>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</si>
  <si>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</si>
  <si>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</si>
  <si>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</si>
  <si>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</si>
  <si>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</si>
  <si>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</si>
  <si>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</si>
  <si>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</si>
  <si>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</si>
  <si>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</si>
  <si>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</si>
  <si>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</si>
  <si>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</si>
  <si>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</si>
  <si>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</si>
  <si>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</si>
  <si>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</si>
  <si>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</si>
  <si>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</si>
  <si>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</si>
  <si>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</si>
  <si>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</si>
  <si>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</si>
  <si>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</si>
  <si>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</si>
  <si>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</si>
  <si>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</si>
  <si>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</si>
  <si>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</si>
  <si>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</si>
  <si>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</si>
  <si>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</si>
  <si>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</si>
  <si>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</si>
  <si>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</si>
  <si>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</si>
  <si>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</si>
  <si>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</si>
  <si>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</si>
  <si>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</si>
  <si>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</si>
  <si>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</si>
  <si>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</si>
  <si>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</si>
  <si>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</si>
  <si>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</si>
  <si>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</si>
  <si>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</si>
  <si>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</si>
  <si>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</si>
  <si>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</si>
  <si>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</si>
  <si>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</si>
  <si>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</si>
  <si>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</si>
  <si>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</si>
  <si>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</si>
  <si>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</si>
  <si>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</si>
  <si>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</si>
  <si>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</si>
  <si>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</si>
  <si>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</si>
  <si>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</si>
  <si>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</si>
  <si>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</si>
  <si>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</si>
  <si>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</si>
  <si>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</si>
  <si>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</si>
  <si>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</si>
  <si>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</si>
  <si>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</si>
  <si>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</si>
  <si>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</si>
  <si>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</si>
  <si>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</si>
  <si>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</si>
  <si>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</si>
  <si>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</si>
  <si>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</si>
  <si>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</si>
  <si>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</si>
  <si>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</si>
  <si>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</si>
  <si>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</si>
  <si>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</si>
  <si>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</si>
  <si>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</si>
  <si>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</si>
  <si>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</si>
  <si>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</si>
  <si>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</si>
  <si>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</si>
  <si>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</si>
  <si>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</si>
  <si>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</si>
  <si>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</si>
  <si>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</si>
  <si>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</si>
  <si>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</si>
  <si>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</si>
  <si>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</si>
  <si>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</si>
  <si>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</si>
  <si>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</si>
  <si>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</si>
  <si>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</si>
  <si>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</si>
  <si>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</si>
  <si>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</si>
  <si>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</si>
  <si>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</si>
  <si>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</si>
  <si>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</si>
  <si>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</si>
  <si>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</si>
  <si>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</si>
  <si>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</si>
  <si>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</si>
  <si>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</si>
  <si>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</si>
  <si>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</si>
  <si>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</si>
  <si>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</si>
  <si>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</si>
  <si>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</si>
  <si>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</si>
  <si>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</si>
  <si>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</si>
  <si>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</si>
  <si>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</si>
  <si>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</si>
  <si>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</si>
  <si>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</si>
  <si>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</si>
  <si>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</si>
  <si>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</si>
  <si>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</si>
  <si>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</si>
  <si>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</si>
  <si>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</si>
  <si>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</si>
  <si>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</si>
  <si>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</si>
  <si>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</si>
  <si>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</si>
  <si>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</si>
  <si>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</si>
  <si>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</si>
  <si>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</si>
  <si>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</si>
  <si>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</si>
  <si>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</si>
  <si>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</si>
  <si>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</si>
  <si>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</si>
  <si>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</si>
  <si>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</si>
  <si>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</si>
  <si>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</si>
  <si>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</si>
  <si>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</si>
  <si>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</si>
  <si>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</si>
  <si>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</si>
  <si>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</si>
  <si>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</si>
  <si>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</si>
  <si>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</si>
  <si>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</si>
  <si>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</si>
  <si>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</si>
  <si>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</si>
  <si>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</si>
  <si>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</si>
  <si>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</si>
  <si>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</si>
  <si>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</si>
  <si>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</si>
  <si>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</si>
  <si>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</si>
  <si>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</si>
  <si>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</si>
  <si>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</si>
  <si>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</si>
  <si>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</si>
  <si>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</si>
  <si>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</si>
  <si>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</si>
  <si>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</si>
  <si>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</si>
  <si>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</si>
  <si>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</si>
  <si>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</si>
  <si>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</si>
  <si>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</si>
  <si>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</si>
  <si>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</si>
  <si>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</si>
  <si>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</si>
  <si>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</si>
  <si>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</si>
  <si>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</si>
  <si>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</si>
  <si>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</si>
  <si>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</si>
  <si>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</si>
  <si>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</si>
  <si>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</si>
  <si>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</si>
  <si>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</si>
  <si>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</si>
  <si>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</si>
  <si>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</si>
  <si>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</si>
  <si>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</si>
  <si>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</si>
  <si>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</si>
  <si>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</si>
  <si>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</si>
  <si>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</si>
  <si>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</si>
  <si>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</si>
  <si>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</si>
  <si>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</si>
  <si>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</si>
  <si>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</si>
  <si>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</si>
  <si>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</si>
  <si>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</si>
  <si>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</si>
  <si>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</si>
  <si>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</si>
  <si>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</si>
  <si>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</si>
  <si>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</si>
  <si>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</si>
  <si>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</si>
  <si>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</si>
  <si>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</si>
  <si>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</si>
  <si>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</si>
  <si>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</si>
  <si>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</si>
  <si>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</si>
  <si>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</si>
  <si>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</si>
  <si>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</si>
  <si>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</si>
  <si>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</si>
  <si>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</si>
  <si>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</si>
  <si>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</si>
  <si>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</si>
  <si>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</si>
  <si>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</si>
  <si>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</si>
  <si>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</si>
  <si>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</si>
  <si>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</si>
  <si>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</si>
  <si>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</si>
  <si>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</si>
  <si>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</si>
  <si>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</si>
  <si>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</si>
  <si>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</si>
  <si>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</si>
  <si>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</si>
  <si>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</si>
  <si>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</si>
  <si>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</si>
  <si>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</si>
  <si>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</si>
  <si>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</si>
  <si>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</si>
  <si>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</si>
  <si>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</si>
  <si>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</si>
  <si>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</si>
  <si>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</si>
  <si>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</si>
  <si>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</si>
  <si>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</si>
  <si>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</si>
  <si>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</si>
  <si>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</si>
  <si>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</si>
  <si>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</si>
  <si>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</si>
  <si>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</si>
  <si>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</si>
  <si>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</si>
  <si>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</si>
  <si>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</si>
  <si>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</si>
  <si>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</si>
  <si>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</si>
  <si>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</si>
  <si>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</si>
  <si>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</si>
  <si>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</si>
  <si>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</si>
  <si>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</si>
  <si>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</si>
  <si>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</si>
  <si>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</si>
  <si>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</si>
  <si>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</si>
  <si>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</si>
  <si>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</si>
  <si>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</si>
  <si>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</si>
  <si>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</si>
  <si>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</si>
  <si>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</si>
  <si>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</si>
  <si>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</si>
  <si>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</si>
  <si>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</si>
  <si>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</si>
  <si>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</si>
  <si>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</si>
  <si>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</si>
  <si>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</si>
  <si>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</si>
  <si>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</si>
  <si>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</si>
  <si>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</si>
  <si>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</si>
  <si>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</si>
  <si>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</si>
  <si>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</si>
  <si>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</si>
  <si>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</si>
  <si>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</si>
  <si>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</si>
  <si>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</si>
  <si>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</si>
  <si>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</si>
  <si>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</si>
  <si>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</si>
  <si>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</si>
  <si>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</si>
  <si>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</si>
  <si>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</si>
  <si>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</si>
  <si>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</si>
  <si>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</si>
  <si>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</si>
  <si>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</si>
  <si>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</si>
  <si>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</si>
  <si>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</si>
  <si>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</si>
  <si>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</si>
  <si>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</si>
  <si>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</si>
  <si>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</si>
  <si>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</si>
  <si>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</si>
  <si>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</si>
  <si>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</si>
  <si>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</si>
  <si>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</si>
  <si>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</si>
  <si>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</si>
  <si>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</si>
  <si>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</si>
  <si>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</si>
  <si>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</si>
  <si>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</si>
  <si>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</si>
  <si>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</si>
  <si>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</si>
  <si>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</si>
  <si>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</si>
  <si>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</si>
  <si>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</si>
  <si>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</si>
  <si>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</si>
  <si>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</si>
  <si>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</si>
  <si>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</si>
  <si>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</si>
  <si>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</si>
  <si>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</si>
  <si>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</si>
  <si>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</si>
  <si>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</si>
  <si>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</si>
  <si>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</si>
  <si>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</si>
  <si>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</si>
  <si>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</si>
  <si>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</si>
  <si>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</si>
  <si>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</si>
  <si>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</si>
  <si>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</si>
  <si>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</si>
  <si>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</si>
  <si>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</si>
  <si>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</si>
  <si>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</si>
  <si>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</si>
  <si>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</si>
  <si>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</si>
  <si>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</si>
  <si>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</si>
  <si>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</si>
  <si>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</si>
  <si>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</si>
  <si>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</si>
  <si>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</si>
  <si>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</si>
  <si>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</si>
  <si>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</si>
  <si>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</si>
  <si>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</si>
  <si>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</si>
  <si>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</si>
  <si>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</si>
  <si>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</si>
  <si>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</si>
  <si>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</si>
  <si>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</si>
  <si>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</si>
  <si>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</si>
  <si>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</si>
  <si>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</si>
  <si>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</si>
  <si>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</si>
  <si>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</si>
  <si>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</si>
  <si>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</si>
  <si>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</si>
  <si>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</si>
  <si>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</si>
  <si>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</si>
  <si>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</si>
  <si>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</si>
  <si>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</si>
  <si>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</si>
  <si>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</si>
  <si>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</si>
  <si>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</si>
  <si>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</si>
  <si>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</si>
  <si>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</si>
  <si>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</si>
  <si>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</si>
  <si>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</si>
  <si>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</si>
  <si>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</si>
  <si>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</si>
  <si>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</si>
  <si>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</si>
  <si>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</si>
  <si>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</si>
  <si>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</si>
  <si>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</si>
  <si>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</si>
  <si>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</si>
  <si>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</si>
  <si>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</si>
  <si>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</si>
  <si>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</si>
  <si>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</si>
  <si>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</si>
  <si>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</si>
  <si>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</si>
  <si>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</si>
  <si>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</si>
  <si>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</si>
  <si>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</si>
  <si>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</si>
  <si>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</si>
  <si>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</si>
  <si>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</si>
  <si>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</si>
  <si>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</si>
  <si>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</si>
  <si>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</si>
  <si>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</si>
  <si>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</si>
  <si>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</si>
  <si>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</si>
  <si>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</si>
  <si>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</si>
  <si>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</si>
  <si>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</si>
  <si>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</si>
  <si>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</si>
  <si>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</si>
  <si>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</si>
  <si>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</si>
  <si>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</si>
  <si>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</si>
  <si>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</si>
  <si>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</si>
  <si>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</si>
  <si>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</si>
  <si>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</si>
  <si>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</si>
  <si>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</si>
  <si>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</si>
  <si>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</si>
  <si>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</si>
  <si>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</si>
  <si>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</si>
  <si>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</si>
  <si>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</si>
  <si>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</si>
  <si>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</si>
  <si>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</si>
  <si>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</si>
  <si>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</si>
  <si>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</si>
  <si>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</si>
  <si>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</si>
  <si>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</si>
  <si>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</si>
  <si>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</si>
  <si>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</si>
  <si>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</si>
  <si>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</si>
  <si>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</si>
  <si>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</si>
  <si>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</si>
  <si>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</si>
  <si>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</si>
  <si>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</si>
  <si>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</si>
  <si>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</si>
  <si>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</si>
  <si>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</si>
  <si>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</si>
  <si>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</si>
  <si>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</si>
  <si>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</si>
  <si>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</si>
  <si>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</si>
  <si>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</si>
  <si>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</si>
  <si>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</si>
  <si>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</si>
  <si>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</si>
  <si>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</si>
  <si>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</si>
  <si>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</si>
  <si>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</si>
  <si>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</si>
  <si>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</si>
  <si>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</si>
  <si>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</si>
  <si>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</si>
  <si>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</si>
  <si>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</si>
  <si>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</si>
  <si>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</si>
  <si>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</si>
  <si>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</si>
  <si>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</si>
  <si>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</si>
  <si>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</si>
  <si>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</si>
  <si>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</si>
  <si>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</si>
  <si>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</si>
  <si>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</si>
  <si>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</si>
  <si>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</si>
  <si>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</si>
  <si>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</si>
  <si>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</si>
  <si>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</si>
  <si>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</si>
  <si>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</si>
  <si>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</si>
  <si>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</si>
  <si>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</si>
  <si>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</si>
  <si>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</si>
  <si>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</si>
  <si>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</si>
  <si>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</si>
  <si>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</si>
  <si>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</si>
  <si>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</si>
  <si>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</si>
  <si>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</si>
  <si>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</si>
  <si>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</si>
  <si>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</si>
  <si>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</si>
  <si>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</si>
  <si>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</si>
  <si>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</si>
  <si>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</si>
  <si>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</si>
  <si>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</si>
  <si>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</si>
  <si>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</si>
  <si>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</si>
  <si>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</si>
  <si>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</si>
  <si>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</si>
  <si>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</si>
  <si>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</si>
  <si>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</si>
  <si>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</si>
  <si>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</si>
  <si>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</si>
  <si>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</si>
  <si>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</si>
  <si>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</si>
  <si>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</si>
  <si>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</si>
  <si>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</si>
  <si>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</si>
  <si>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</si>
  <si>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</si>
  <si>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</si>
  <si>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</si>
  <si>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</si>
  <si>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</si>
  <si>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</si>
  <si>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</si>
  <si>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</si>
  <si>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</si>
  <si>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</si>
  <si>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</si>
  <si>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</si>
  <si>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</si>
  <si>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</si>
  <si>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</si>
  <si>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</si>
  <si>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</si>
  <si>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</si>
  <si>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</si>
  <si>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</si>
  <si>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</si>
  <si>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</si>
  <si>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</si>
  <si>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</si>
  <si>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</si>
  <si>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</si>
  <si>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</si>
  <si>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</si>
  <si>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</si>
  <si>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</si>
  <si>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</si>
  <si>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</si>
  <si>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</si>
  <si>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</si>
  <si>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</si>
  <si>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</si>
  <si>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</si>
  <si>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</si>
  <si>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</si>
  <si>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</si>
  <si>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</si>
  <si>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</si>
  <si>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</si>
  <si>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</si>
  <si>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</si>
  <si>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</si>
  <si>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</si>
  <si>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</si>
  <si>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</si>
  <si>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</si>
  <si>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</si>
  <si>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</si>
  <si>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</si>
  <si>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</si>
  <si>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</si>
  <si>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</si>
  <si>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</si>
  <si>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</si>
  <si>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</si>
  <si>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</si>
  <si>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</si>
  <si>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</si>
  <si>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</si>
  <si>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</si>
  <si>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</si>
  <si>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</si>
  <si>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</si>
  <si>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</si>
  <si>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</si>
  <si>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</si>
  <si>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</si>
  <si>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</si>
  <si>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</si>
  <si>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</si>
  <si>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</si>
  <si>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</si>
  <si>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</si>
  <si>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</si>
  <si>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</si>
  <si>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</si>
  <si>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</si>
  <si>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</si>
  <si>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</si>
  <si>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</si>
  <si>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</si>
  <si>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</si>
  <si>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</si>
  <si>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</si>
  <si>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</si>
  <si>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</si>
  <si>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</si>
  <si>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</si>
  <si>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</si>
  <si>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</si>
  <si>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</si>
  <si>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</si>
  <si>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</si>
  <si>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</si>
  <si>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</si>
  <si>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</si>
  <si>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</si>
  <si>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</si>
  <si>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</si>
  <si>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</si>
  <si>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</si>
  <si>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</si>
  <si>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</si>
  <si>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</si>
  <si>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</si>
  <si>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</si>
  <si>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</si>
  <si>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</si>
  <si>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</si>
  <si>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</si>
  <si>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</si>
  <si>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</si>
  <si>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</si>
  <si>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</si>
  <si>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</si>
  <si>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</si>
  <si>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</si>
  <si>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</si>
  <si>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</si>
  <si>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</si>
  <si>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</si>
  <si>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</si>
  <si>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</si>
  <si>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</si>
  <si>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</si>
  <si>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</si>
  <si>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</si>
  <si>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</si>
  <si>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</si>
  <si>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</si>
  <si>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</si>
  <si>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</si>
  <si>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</si>
  <si>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</si>
  <si>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</si>
  <si>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</si>
  <si>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</si>
  <si>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</si>
  <si>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</si>
  <si>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</si>
  <si>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</si>
  <si>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</si>
  <si>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</si>
  <si>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</si>
  <si>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</si>
  <si>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</si>
  <si>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</si>
  <si>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</si>
  <si>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</si>
  <si>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</si>
  <si>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</si>
  <si>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</si>
  <si>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</si>
  <si>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</si>
  <si>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</si>
  <si>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</si>
  <si>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</si>
  <si>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</si>
  <si>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</si>
  <si>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</si>
  <si>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</si>
  <si>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</si>
  <si>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</si>
  <si>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</si>
  <si>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</si>
  <si>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</si>
  <si>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</si>
  <si>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</si>
  <si>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</si>
  <si>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</si>
  <si>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</si>
  <si>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</si>
  <si>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</si>
  <si>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</si>
  <si>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</si>
  <si>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</si>
  <si>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</si>
  <si>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</si>
  <si>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</si>
  <si>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</si>
  <si>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</si>
  <si>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</si>
  <si>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</si>
  <si>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</si>
  <si>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</si>
  <si>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</si>
  <si>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</si>
  <si>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</si>
  <si>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</si>
  <si>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</si>
  <si>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</si>
  <si>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</si>
  <si>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</si>
  <si>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</si>
  <si>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</si>
  <si>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</si>
  <si>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</si>
  <si>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</si>
  <si>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</si>
  <si>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</si>
  <si>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</si>
  <si>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</si>
  <si>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</si>
  <si>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</si>
  <si>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</si>
  <si>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</si>
  <si>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</si>
  <si>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</si>
  <si>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</si>
  <si>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</si>
  <si>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</si>
  <si>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</si>
  <si>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</si>
  <si>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</si>
  <si>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</si>
  <si>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</si>
  <si>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</si>
  <si>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</si>
  <si>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</si>
  <si>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</si>
  <si>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</si>
  <si>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</si>
  <si>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</si>
  <si>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</si>
  <si>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</si>
  <si>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</si>
  <si>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</si>
  <si>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</si>
  <si>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</si>
  <si>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</si>
  <si>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</si>
  <si>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</si>
  <si>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</si>
  <si>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</si>
  <si>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</si>
  <si>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</si>
  <si>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</si>
  <si>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</si>
  <si>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</si>
  <si>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</si>
  <si>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</si>
  <si>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</si>
  <si>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</si>
  <si>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</si>
  <si>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</si>
  <si>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</si>
  <si>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</si>
  <si>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</si>
  <si>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</si>
  <si>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</si>
  <si>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</si>
  <si>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</si>
  <si>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</si>
  <si>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</si>
  <si>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</si>
  <si>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</si>
  <si>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</si>
  <si>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</si>
  <si>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</si>
  <si>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</si>
  <si>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</si>
  <si>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</si>
  <si>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</si>
  <si>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</si>
  <si>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</si>
  <si>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</si>
  <si>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</si>
  <si>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</si>
  <si>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</si>
  <si>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</si>
  <si>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</si>
  <si>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</si>
  <si>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</si>
  <si>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</si>
  <si>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</si>
  <si>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</si>
  <si>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</si>
  <si>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</si>
  <si>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</si>
  <si>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</si>
  <si>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</si>
  <si>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</si>
  <si>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</si>
  <si>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</si>
  <si>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</si>
  <si>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</si>
  <si>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</si>
  <si>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</si>
  <si>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</si>
  <si>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</si>
  <si>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</si>
  <si>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</si>
  <si>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</si>
  <si>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</si>
  <si>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</si>
  <si>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</si>
  <si>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</si>
  <si>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</si>
  <si>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</si>
  <si>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</si>
  <si>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</si>
  <si>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</si>
  <si>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</si>
  <si>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</si>
  <si>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</si>
  <si>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</si>
  <si>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</si>
  <si>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</si>
  <si>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</si>
  <si>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</si>
  <si>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</si>
  <si>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</si>
  <si>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</si>
  <si>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</si>
  <si>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</si>
  <si>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</si>
  <si>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</si>
  <si>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</si>
  <si>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</si>
  <si>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</si>
  <si>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</si>
  <si>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</si>
  <si>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</si>
  <si>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</si>
  <si>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</si>
  <si>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</si>
  <si>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</si>
  <si>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</si>
  <si>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</si>
  <si>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</si>
  <si>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</si>
  <si>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</si>
  <si>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</si>
  <si>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</si>
  <si>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</si>
  <si>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</si>
  <si>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</si>
  <si>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</si>
  <si>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</si>
  <si>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</si>
  <si>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</si>
  <si>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</si>
  <si>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</si>
  <si>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</si>
  <si>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</si>
  <si>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</si>
  <si>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</si>
  <si>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</si>
  <si>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</si>
  <si>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</si>
  <si>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</si>
  <si>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</si>
  <si>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</si>
  <si>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</si>
  <si>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</si>
  <si>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</si>
  <si>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</si>
  <si>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</si>
  <si>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</si>
  <si>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</si>
  <si>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</si>
  <si>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</si>
  <si>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</si>
  <si>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</si>
  <si>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</si>
  <si>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</si>
  <si>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</si>
  <si>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</si>
  <si>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</si>
  <si>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</si>
  <si>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</si>
  <si>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</si>
  <si>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</si>
  <si>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</si>
  <si>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</si>
  <si>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</si>
  <si>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</si>
  <si>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</si>
  <si>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</si>
  <si>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</si>
  <si>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</si>
  <si>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</si>
  <si>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</si>
  <si>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</si>
  <si>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</si>
  <si>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</si>
  <si>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</si>
  <si>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</si>
  <si>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</si>
  <si>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</si>
  <si>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</si>
  <si>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</si>
  <si>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</si>
  <si>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</si>
  <si>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</si>
  <si>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</si>
  <si>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</si>
  <si>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</si>
  <si>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</si>
  <si>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</si>
  <si>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</si>
  <si>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</si>
  <si>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</si>
  <si>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</si>
  <si>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</si>
  <si>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</si>
  <si>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</si>
  <si>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</si>
  <si>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</si>
  <si>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</si>
  <si>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</si>
  <si>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</si>
  <si>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</si>
  <si>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</si>
  <si>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</si>
  <si>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</si>
  <si>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</si>
  <si>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</si>
  <si>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</si>
  <si>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</si>
  <si>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</si>
  <si>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</si>
  <si>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</si>
  <si>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</si>
  <si>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</si>
  <si>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</si>
  <si>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</si>
  <si>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</si>
  <si>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</si>
  <si>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</si>
  <si>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</si>
  <si>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</si>
  <si>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</si>
  <si>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</si>
  <si>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</si>
  <si>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</si>
  <si>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</si>
  <si>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</si>
  <si>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</si>
  <si>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</si>
  <si>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</si>
  <si>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</si>
  <si>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</si>
  <si>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</si>
  <si>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</si>
  <si>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</si>
  <si>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</si>
  <si>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</si>
  <si>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</si>
  <si>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</si>
  <si>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</si>
  <si>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</si>
  <si>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</si>
  <si>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</si>
  <si>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</si>
  <si>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</si>
  <si>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</si>
  <si>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</si>
  <si>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</si>
  <si>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</si>
  <si>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</si>
  <si>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</si>
  <si>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</si>
  <si>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</si>
  <si>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</si>
  <si>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</si>
  <si>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</si>
  <si>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</si>
  <si>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</si>
  <si>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</si>
  <si>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</si>
  <si>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</si>
  <si>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</si>
  <si>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</si>
  <si>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</si>
  <si>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</si>
  <si>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</si>
  <si>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</si>
  <si>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</si>
  <si>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</si>
  <si>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</si>
  <si>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</si>
  <si>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</si>
  <si>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</si>
  <si>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</si>
  <si>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</si>
  <si>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</si>
  <si>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</si>
  <si>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</si>
  <si>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</si>
  <si>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</si>
  <si>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</si>
  <si>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</si>
  <si>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</si>
  <si>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</si>
  <si>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</si>
  <si>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</si>
  <si>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</si>
  <si>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</si>
  <si>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</si>
  <si>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</si>
  <si>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</si>
  <si>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</si>
  <si>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</si>
  <si>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</si>
  <si>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</si>
  <si>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</si>
  <si>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</si>
  <si>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</si>
  <si>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</si>
  <si>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</si>
  <si>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</si>
  <si>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</si>
  <si>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</si>
  <si>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</si>
  <si>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</si>
  <si>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</si>
  <si>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</si>
  <si>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</si>
  <si>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</si>
  <si>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</si>
  <si>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</si>
  <si>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</si>
  <si>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</si>
  <si>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</si>
  <si>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</si>
  <si>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</si>
  <si>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</si>
  <si>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</si>
  <si>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</si>
  <si>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</si>
  <si>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</si>
  <si>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</si>
  <si>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</si>
  <si>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</si>
  <si>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</si>
  <si>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</si>
  <si>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</si>
  <si>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</si>
  <si>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</si>
  <si>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</si>
  <si>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</si>
  <si>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</si>
  <si>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</si>
  <si>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</si>
  <si>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</si>
  <si>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</si>
  <si>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</si>
  <si>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</si>
  <si>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</si>
  <si>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</si>
  <si>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</si>
  <si>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</si>
  <si>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</si>
  <si>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</si>
  <si>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</si>
  <si>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</si>
  <si>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</si>
  <si>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</si>
  <si>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</si>
  <si>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</si>
  <si>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</si>
  <si>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</si>
  <si>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</si>
  <si>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</si>
  <si>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</si>
  <si>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</si>
  <si>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</si>
  <si>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</si>
  <si>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</si>
  <si>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</si>
  <si>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</si>
  <si>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</si>
  <si>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</si>
  <si>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</si>
  <si>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</si>
  <si>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</si>
  <si>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</si>
  <si>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</si>
  <si>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</si>
  <si>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</si>
  <si>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</si>
  <si>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</si>
  <si>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</si>
  <si>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</si>
  <si>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</si>
  <si>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</si>
  <si>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</si>
  <si>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</si>
  <si>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</si>
  <si>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</si>
  <si>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</si>
  <si>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</si>
  <si>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</si>
  <si>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</si>
  <si>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</si>
  <si>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</si>
  <si>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</si>
  <si>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</si>
  <si>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</si>
  <si>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</si>
  <si>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</si>
  <si>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</si>
  <si>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</si>
  <si>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</si>
  <si>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</si>
  <si>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</si>
  <si>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</si>
  <si>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</si>
  <si>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</si>
  <si>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</si>
  <si>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</si>
  <si>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</si>
  <si>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</si>
  <si>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</si>
  <si>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</si>
  <si>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</si>
  <si>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</si>
  <si>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</si>
  <si>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</si>
  <si>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</si>
  <si>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</si>
  <si>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</si>
  <si>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</si>
  <si>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</si>
  <si>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</si>
  <si>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</si>
  <si>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</si>
  <si>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</si>
  <si>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</si>
  <si>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</si>
  <si>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</si>
  <si>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</si>
  <si>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</si>
  <si>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</si>
  <si>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</si>
  <si>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</si>
  <si>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</si>
  <si>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</si>
  <si>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</si>
  <si>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</si>
  <si>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</si>
  <si>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</si>
  <si>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</si>
  <si>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</si>
  <si>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</si>
  <si>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</si>
  <si>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</si>
  <si>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</si>
  <si>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</si>
  <si>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</si>
  <si>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</si>
  <si>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</si>
  <si>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</si>
  <si>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</si>
  <si>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</si>
  <si>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</si>
  <si>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</si>
  <si>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</si>
  <si>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</si>
  <si>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</si>
  <si>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</si>
  <si>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</si>
  <si>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</si>
  <si>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</si>
  <si>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</si>
  <si>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</si>
  <si>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</si>
  <si>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</si>
  <si>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</si>
  <si>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</si>
  <si>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</si>
  <si>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</si>
  <si>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</si>
  <si>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</si>
  <si>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</si>
  <si>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</si>
  <si>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</si>
  <si>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</si>
  <si>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</si>
  <si>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</si>
  <si>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</si>
  <si>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</si>
  <si>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</si>
  <si>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</si>
  <si>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</si>
  <si>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</si>
  <si>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</si>
  <si>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</si>
  <si>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</si>
  <si>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</si>
  <si>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</si>
  <si>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</si>
  <si>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</si>
  <si>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</si>
  <si>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</si>
  <si>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</si>
  <si>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</si>
  <si>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</si>
  <si>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</si>
  <si>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</si>
  <si>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</si>
  <si>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</si>
  <si>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</si>
  <si>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</si>
  <si>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</si>
  <si>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</si>
  <si>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</si>
  <si>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</si>
  <si>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</si>
  <si>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</si>
  <si>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</si>
  <si>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</si>
  <si>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</si>
  <si>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</si>
  <si>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</si>
  <si>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</si>
  <si>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</si>
  <si>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</si>
  <si>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</si>
  <si>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</si>
  <si>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</si>
  <si>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</si>
  <si>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</si>
  <si>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</si>
  <si>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</si>
  <si>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</si>
  <si>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</si>
  <si>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</si>
  <si>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</si>
  <si>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</si>
  <si>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</si>
  <si>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</si>
  <si>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</si>
  <si>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</si>
  <si>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</si>
  <si>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</si>
  <si>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</si>
  <si>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</si>
  <si>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</si>
  <si>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</si>
  <si>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</si>
  <si>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</si>
  <si>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</si>
  <si>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</si>
  <si>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</si>
  <si>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</si>
  <si>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</si>
  <si>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</si>
  <si>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</si>
  <si>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</si>
  <si>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</si>
  <si>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</si>
  <si>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</si>
  <si>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</si>
  <si>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</si>
  <si>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</si>
  <si>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</si>
  <si>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</si>
  <si>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</si>
  <si>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</si>
  <si>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</si>
  <si>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</si>
  <si>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</si>
  <si>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</si>
  <si>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</si>
  <si>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</si>
  <si>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</si>
  <si>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</si>
  <si>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</si>
  <si>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</si>
  <si>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</si>
  <si>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</si>
  <si>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</si>
  <si>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</si>
  <si>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</si>
  <si>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</si>
  <si>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</si>
  <si>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</si>
  <si>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</si>
  <si>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</si>
  <si>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</si>
  <si>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</si>
  <si>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</si>
  <si>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</si>
  <si>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</si>
  <si>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</si>
  <si>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</si>
  <si>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</si>
  <si>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</si>
  <si>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</si>
  <si>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</si>
  <si>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</si>
  <si>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</si>
  <si>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</si>
  <si>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</si>
  <si>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</si>
  <si>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</si>
  <si>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</si>
  <si>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</si>
  <si>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</si>
  <si>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</si>
  <si>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</si>
  <si>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</si>
  <si>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</si>
  <si>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</si>
  <si>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</si>
  <si>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</si>
  <si>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</si>
  <si>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</si>
  <si>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</si>
  <si>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</si>
  <si>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</si>
  <si>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</si>
  <si>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</si>
  <si>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</si>
  <si>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</si>
  <si>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</si>
  <si>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</si>
  <si>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</si>
  <si>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</si>
  <si>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</si>
  <si>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</si>
  <si>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</si>
  <si>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</si>
  <si>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</si>
  <si>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</si>
  <si>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</si>
  <si>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</si>
  <si>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</si>
  <si>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</si>
  <si>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</si>
  <si>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</si>
  <si>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</si>
  <si>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</si>
  <si>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</si>
  <si>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</si>
  <si>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</si>
  <si>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</si>
  <si>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</si>
  <si>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</si>
  <si>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</si>
  <si>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</si>
  <si>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</si>
  <si>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</si>
  <si>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</si>
  <si>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</si>
  <si>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</si>
  <si>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</si>
  <si>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</si>
  <si>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</si>
  <si>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</si>
  <si>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</si>
  <si>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</si>
  <si>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</si>
  <si>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</si>
  <si>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</si>
  <si>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</si>
  <si>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</si>
  <si>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</si>
  <si>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</si>
  <si>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</si>
  <si>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</si>
  <si>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</si>
  <si>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</si>
  <si>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</si>
  <si>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</si>
  <si>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</si>
  <si>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</si>
  <si>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</si>
  <si>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</si>
  <si>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</si>
  <si>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</si>
  <si>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</si>
  <si>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</si>
  <si>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</si>
  <si>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</si>
  <si>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</si>
  <si>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</si>
  <si>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</si>
  <si>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</si>
  <si>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</si>
  <si>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</si>
  <si>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</si>
  <si>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</si>
  <si>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</si>
  <si>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</si>
  <si>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</si>
  <si>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</si>
  <si>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</si>
  <si>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</si>
  <si>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</si>
  <si>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</si>
  <si>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</si>
  <si>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</si>
  <si>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</si>
  <si>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</si>
  <si>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</si>
  <si>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</si>
  <si>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</si>
  <si>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</si>
  <si>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</si>
  <si>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</si>
  <si>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</si>
  <si>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</si>
  <si>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</si>
  <si>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</si>
  <si>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</si>
  <si>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</si>
  <si>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</si>
  <si>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</si>
  <si>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</si>
  <si>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</si>
  <si>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</si>
  <si>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</si>
  <si>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</si>
  <si>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</si>
  <si>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</si>
  <si>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</si>
  <si>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</si>
  <si>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</si>
  <si>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</si>
  <si>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</si>
  <si>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</si>
  <si>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</si>
  <si>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</si>
  <si>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</si>
  <si>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</si>
  <si>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</si>
  <si>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</si>
  <si>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</si>
  <si>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</si>
  <si>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</si>
  <si>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</si>
  <si>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</si>
  <si>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</si>
  <si>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</si>
  <si>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</si>
  <si>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</si>
  <si>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</si>
  <si>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</si>
  <si>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</si>
  <si>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</si>
  <si>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</si>
  <si>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</si>
  <si>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</si>
  <si>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</si>
  <si>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</si>
  <si>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</si>
  <si>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</si>
  <si>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</si>
  <si>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</si>
  <si>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</si>
  <si>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</si>
  <si>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</si>
  <si>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</si>
  <si>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</si>
  <si>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</si>
  <si>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</si>
  <si>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</si>
  <si>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</si>
  <si>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</si>
  <si>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</si>
  <si>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</si>
  <si>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</si>
  <si>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</si>
  <si>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</si>
  <si>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</si>
  <si>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</si>
  <si>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</si>
  <si>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</si>
  <si>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</si>
  <si>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</si>
  <si>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</si>
  <si>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</si>
  <si>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</si>
  <si>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</si>
  <si>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</si>
  <si>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</si>
  <si>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</si>
  <si>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</si>
  <si>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</si>
  <si>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</si>
  <si>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</si>
  <si>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</si>
  <si>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</si>
  <si>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</si>
  <si>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</si>
  <si>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</si>
  <si>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</si>
  <si>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</si>
  <si>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</si>
  <si>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</si>
  <si>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</si>
  <si>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</si>
  <si>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</si>
  <si>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</si>
  <si>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</si>
  <si>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</si>
  <si>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</si>
  <si>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</si>
  <si>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</si>
  <si>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</si>
  <si>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</si>
  <si>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</si>
  <si>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</si>
  <si>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</si>
  <si>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</si>
  <si>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</si>
  <si>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</si>
  <si>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</si>
  <si>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</si>
  <si>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</si>
  <si>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</si>
  <si>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</si>
  <si>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</si>
  <si>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</si>
  <si>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</si>
  <si>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</si>
  <si>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</si>
  <si>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</si>
  <si>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</si>
  <si>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</si>
  <si>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</si>
  <si>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</si>
  <si>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</si>
  <si>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</si>
  <si>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</si>
  <si>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</si>
  <si>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</si>
  <si>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</si>
  <si>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</si>
  <si>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</si>
  <si>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</si>
  <si>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</si>
  <si>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</si>
  <si>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</si>
  <si>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</si>
  <si>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</si>
  <si>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</si>
  <si>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</si>
  <si>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</si>
  <si>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</si>
  <si>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</si>
  <si>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</si>
  <si>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</si>
  <si>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</si>
  <si>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</si>
  <si>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</si>
  <si>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</si>
  <si>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</si>
  <si>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</si>
  <si>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</si>
  <si>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</si>
  <si>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</si>
  <si>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</si>
  <si>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</si>
  <si>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</si>
  <si>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</si>
  <si>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</si>
  <si>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</si>
  <si>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</si>
  <si>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</si>
  <si>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</si>
  <si>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</si>
  <si>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</si>
  <si>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</si>
  <si>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</si>
  <si>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</si>
  <si>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</si>
  <si>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</si>
  <si>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</si>
  <si>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</si>
  <si>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</si>
  <si>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</si>
  <si>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</si>
  <si>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</si>
  <si>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</si>
  <si>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</si>
  <si>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</si>
  <si>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</si>
  <si>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</si>
  <si>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</si>
  <si>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</si>
  <si>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</si>
  <si>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</si>
  <si>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</si>
  <si>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</si>
  <si>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</si>
  <si>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</si>
  <si>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</si>
  <si>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</si>
  <si>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</si>
  <si>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</si>
  <si>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</si>
  <si>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</si>
  <si>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</si>
  <si>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</si>
  <si>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</si>
  <si>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</si>
  <si>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</si>
  <si>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</si>
  <si>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</si>
  <si>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</si>
  <si>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</si>
  <si>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</si>
  <si>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</si>
  <si>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</si>
  <si>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</si>
  <si>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</si>
  <si>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</si>
  <si>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</si>
  <si>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</si>
  <si>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</si>
  <si>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</si>
  <si>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</si>
  <si>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</si>
  <si>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</si>
  <si>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</si>
  <si>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</si>
  <si>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</si>
  <si>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</si>
  <si>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</si>
  <si>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</si>
  <si>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</si>
  <si>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</si>
  <si>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</si>
  <si>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</si>
  <si>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</si>
  <si>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</si>
  <si>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</si>
  <si>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</si>
  <si>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</si>
  <si>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</si>
  <si>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</si>
  <si>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</si>
  <si>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</si>
  <si>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</si>
  <si>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</si>
  <si>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</si>
  <si>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</si>
  <si>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</si>
  <si>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</si>
  <si>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</si>
  <si>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</si>
  <si>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</si>
  <si>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</si>
  <si>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</si>
  <si>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</si>
  <si>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</si>
  <si>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</si>
  <si>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</si>
  <si>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</si>
  <si>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</si>
  <si>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</si>
  <si>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</si>
  <si>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</si>
  <si>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</si>
  <si>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</si>
  <si>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</si>
  <si>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</si>
  <si>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</si>
  <si>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</si>
  <si>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</si>
  <si>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</si>
  <si>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</si>
  <si>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</si>
  <si>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</si>
  <si>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</si>
  <si>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</si>
  <si>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</si>
  <si>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</si>
  <si>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</si>
  <si>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</si>
  <si>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</si>
  <si>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</si>
  <si>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</si>
  <si>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</si>
  <si>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</si>
  <si>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</si>
  <si>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</si>
  <si>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</si>
  <si>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</si>
  <si>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</si>
  <si>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</si>
  <si>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</si>
  <si>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</si>
  <si>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</si>
  <si>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</si>
  <si>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</si>
  <si>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</si>
  <si>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</si>
  <si>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</si>
  <si>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</si>
  <si>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</si>
  <si>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</si>
  <si>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</si>
  <si>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</si>
  <si>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</si>
  <si>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</si>
  <si>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</si>
  <si>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</si>
  <si>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</si>
  <si>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</si>
  <si>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</si>
  <si>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</si>
  <si>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</si>
  <si>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</si>
  <si>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</si>
  <si>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</si>
  <si>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</si>
  <si>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</si>
  <si>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</si>
  <si>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</si>
  <si>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</si>
  <si>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</si>
  <si>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</si>
  <si>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</si>
  <si>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</si>
  <si>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</si>
  <si>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</si>
  <si>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</si>
  <si>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</si>
  <si>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</si>
  <si>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</si>
  <si>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</si>
  <si>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</si>
  <si>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</si>
  <si>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</si>
  <si>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</si>
  <si>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</si>
  <si>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</si>
  <si>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</si>
  <si>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</si>
  <si>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</si>
  <si>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</si>
  <si>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</si>
  <si>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</si>
  <si>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</si>
  <si>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</si>
  <si>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</si>
  <si>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</si>
  <si>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</si>
  <si>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</si>
  <si>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</si>
  <si>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</si>
  <si>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</si>
  <si>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</si>
  <si>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</si>
  <si>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</si>
  <si>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</si>
  <si>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</si>
  <si>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</si>
  <si>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</si>
  <si>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</si>
  <si>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</si>
  <si>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</si>
  <si>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</si>
  <si>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</si>
  <si>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</si>
  <si>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</si>
  <si>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</si>
  <si>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</si>
  <si>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</si>
  <si>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</si>
  <si>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</si>
  <si>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</si>
  <si>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</si>
  <si>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</si>
  <si>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</si>
  <si>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</si>
  <si>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</si>
  <si>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</si>
  <si>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</si>
  <si>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</si>
  <si>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</si>
  <si>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</si>
  <si>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</si>
  <si>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</si>
  <si>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</si>
  <si>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</si>
  <si>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</si>
  <si>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</si>
  <si>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</si>
  <si>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</si>
  <si>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</si>
  <si>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</si>
  <si>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</si>
  <si>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</si>
  <si>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</si>
  <si>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</si>
  <si>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</si>
  <si>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</si>
  <si>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</si>
  <si>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</si>
  <si>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</si>
  <si>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</si>
  <si>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</si>
  <si>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</si>
  <si>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</si>
  <si>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</si>
  <si>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</si>
  <si>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</si>
  <si>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</si>
  <si>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</si>
  <si>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</si>
  <si>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</si>
  <si>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</si>
  <si>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</si>
  <si>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</si>
  <si>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</si>
  <si>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</si>
  <si>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</si>
  <si>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</si>
  <si>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</si>
  <si>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</si>
  <si>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</si>
  <si>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</si>
  <si>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</si>
  <si>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</si>
  <si>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</si>
  <si>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</si>
  <si>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</si>
  <si>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</si>
  <si>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</si>
  <si>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</si>
  <si>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</si>
  <si>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</si>
  <si>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</si>
  <si>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</si>
  <si>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</si>
  <si>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</si>
  <si>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</si>
  <si>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</si>
  <si>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</si>
  <si>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</si>
  <si>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</si>
  <si>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</si>
  <si>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</si>
  <si>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</si>
  <si>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</si>
  <si>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</si>
  <si>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</si>
  <si>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</si>
  <si>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</si>
  <si>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</si>
  <si>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</si>
  <si>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</si>
  <si>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</si>
  <si>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</si>
  <si>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</si>
  <si>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</si>
  <si>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</si>
  <si>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</si>
  <si>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</si>
  <si>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</si>
  <si>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</si>
  <si>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</si>
  <si>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</si>
  <si>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</si>
  <si>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</si>
  <si>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</si>
  <si>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</si>
  <si>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</si>
  <si>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</si>
  <si>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</si>
  <si>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</si>
  <si>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</si>
  <si>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</si>
  <si>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</si>
  <si>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</si>
  <si>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</si>
  <si>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</si>
  <si>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</si>
  <si>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</si>
  <si>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</si>
  <si>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</si>
  <si>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</si>
  <si>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</si>
  <si>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</si>
  <si>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</si>
  <si>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</si>
  <si>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</si>
  <si>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</si>
  <si>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</si>
  <si>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</si>
  <si>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</si>
  <si>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</si>
  <si>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</si>
  <si>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</si>
  <si>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</si>
  <si>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</si>
  <si>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</si>
  <si>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</si>
  <si>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</si>
  <si>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</si>
  <si>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</si>
  <si>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</si>
  <si>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</si>
  <si>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</si>
  <si>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</si>
  <si>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</si>
  <si>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</si>
  <si>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</si>
  <si>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</si>
  <si>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</si>
  <si>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</si>
  <si>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</si>
  <si>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</si>
  <si>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</si>
  <si>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</si>
  <si>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</si>
  <si>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</si>
  <si>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</si>
  <si>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</si>
  <si>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</si>
  <si>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</si>
  <si>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</si>
  <si>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</si>
  <si>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</si>
  <si>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</si>
  <si>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</si>
  <si>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</si>
  <si>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</si>
  <si>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</si>
  <si>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</si>
  <si>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</si>
  <si>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</si>
  <si>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</si>
  <si>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</si>
  <si>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</si>
  <si>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</si>
  <si>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</si>
  <si>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</si>
  <si>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</si>
  <si>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</si>
  <si>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</si>
  <si>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</si>
  <si>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</si>
  <si>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</si>
  <si>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</si>
  <si>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</si>
  <si>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</si>
  <si>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</si>
  <si>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</si>
  <si>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</si>
  <si>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</si>
  <si>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</si>
  <si>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</si>
  <si>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</si>
  <si>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</si>
  <si>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</si>
  <si>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</si>
  <si>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</si>
  <si>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</si>
  <si>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</si>
  <si>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</si>
  <si>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</si>
  <si>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</si>
  <si>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</si>
  <si>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</si>
  <si>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</si>
  <si>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</si>
  <si>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</si>
  <si>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</si>
  <si>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</si>
  <si>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</si>
  <si>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</si>
  <si>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</si>
  <si>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</si>
  <si>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</si>
  <si>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</si>
  <si>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</si>
  <si>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</si>
  <si>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</si>
  <si>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</si>
  <si>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</si>
  <si>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</si>
  <si>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</si>
  <si>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</si>
  <si>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</si>
  <si>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</si>
  <si>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</si>
  <si>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</si>
  <si>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</si>
  <si>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</si>
  <si>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</si>
  <si>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</si>
  <si>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</si>
  <si>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</si>
  <si>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</si>
  <si>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</si>
  <si>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</si>
  <si>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</si>
  <si>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</si>
  <si>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</si>
  <si>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</si>
  <si>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</si>
  <si>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</si>
  <si>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</si>
  <si>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</si>
  <si>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</si>
  <si>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</si>
  <si>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</si>
  <si>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</si>
  <si>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</si>
  <si>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</si>
  <si>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</si>
  <si>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</si>
  <si>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</si>
  <si>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</si>
  <si>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</si>
  <si>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</si>
  <si>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</si>
  <si>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</si>
  <si>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</si>
  <si>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</si>
  <si>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</si>
  <si>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</si>
  <si>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</si>
  <si>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</si>
  <si>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</si>
  <si>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</si>
  <si>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</si>
  <si>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</si>
  <si>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</si>
  <si>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</si>
  <si>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</si>
  <si>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</si>
  <si>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</si>
  <si>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</si>
  <si>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</si>
  <si>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</si>
  <si>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</si>
  <si>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</si>
  <si>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</si>
  <si>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</si>
  <si>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</si>
  <si>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</si>
  <si>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</si>
  <si>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</si>
  <si>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</si>
  <si>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</si>
  <si>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</si>
  <si>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</si>
  <si>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</si>
  <si>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</si>
  <si>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</si>
  <si>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</si>
  <si>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</si>
  <si>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</si>
  <si>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</si>
  <si>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</si>
  <si>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</si>
  <si>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</si>
  <si>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</si>
  <si>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</si>
  <si>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</si>
  <si>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</si>
  <si>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</si>
  <si>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</si>
  <si>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</si>
  <si>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</si>
  <si>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</si>
  <si>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</si>
  <si>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</si>
  <si>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</si>
  <si>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</si>
  <si>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</si>
  <si>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</si>
  <si>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</si>
  <si>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</si>
  <si>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</si>
  <si>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</si>
  <si>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</si>
  <si>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</si>
  <si>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</si>
  <si>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</si>
  <si>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</si>
  <si>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</si>
  <si>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</si>
  <si>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</si>
  <si>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</si>
  <si>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</si>
  <si>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</si>
  <si>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</si>
  <si>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</si>
  <si>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</si>
  <si>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</si>
  <si>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</si>
  <si>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</si>
  <si>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</si>
  <si>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</si>
  <si>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</si>
  <si>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</si>
  <si>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</si>
  <si>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</si>
  <si>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</si>
  <si>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</si>
  <si>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</si>
  <si>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</si>
  <si>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</si>
  <si>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</si>
  <si>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</si>
  <si>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</si>
  <si>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</si>
  <si>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</si>
  <si>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</si>
  <si>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</si>
  <si>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</si>
  <si>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</si>
  <si>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</si>
  <si>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</si>
  <si>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</si>
  <si>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</si>
  <si>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</si>
  <si>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</si>
  <si>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</si>
  <si>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</si>
  <si>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</si>
  <si>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</si>
  <si>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</si>
  <si>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</si>
  <si>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</si>
  <si>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</si>
  <si>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</si>
  <si>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</si>
  <si>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</si>
  <si>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</si>
  <si>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</si>
  <si>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</si>
  <si>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</si>
  <si>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</si>
  <si>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</si>
  <si>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</si>
  <si>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</si>
  <si>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</si>
  <si>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</si>
  <si>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</si>
  <si>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</si>
  <si>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</si>
  <si>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</si>
  <si>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</si>
  <si>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</si>
  <si>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</si>
  <si>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</si>
  <si>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</si>
  <si>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</si>
  <si>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</si>
  <si>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</si>
  <si>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</si>
  <si>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</si>
  <si>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</si>
  <si>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</si>
  <si>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</si>
  <si>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</si>
  <si>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</si>
  <si>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</si>
  <si>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</si>
  <si>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</si>
  <si>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</si>
  <si>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</si>
  <si>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</si>
  <si>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</si>
  <si>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</si>
  <si>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</si>
  <si>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</si>
  <si>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</si>
  <si>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</si>
  <si>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</si>
  <si>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</si>
  <si>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</si>
  <si>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</si>
  <si>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</si>
  <si>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</si>
  <si>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</si>
  <si>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</si>
  <si>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</si>
  <si>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</si>
  <si>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</si>
  <si>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</si>
  <si>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</si>
  <si>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</si>
  <si>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</si>
  <si>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</si>
  <si>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</si>
  <si>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</si>
  <si>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</si>
  <si>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</si>
  <si>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</si>
  <si>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</si>
  <si>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</si>
  <si>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</si>
  <si>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</si>
  <si>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</si>
  <si>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</si>
  <si>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</si>
  <si>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</si>
  <si>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</si>
  <si>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</si>
  <si>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</si>
  <si>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</si>
  <si>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</si>
  <si>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</si>
  <si>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</si>
  <si>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</si>
  <si>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</si>
  <si>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</si>
  <si>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</si>
  <si>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</si>
  <si>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</si>
  <si>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</si>
  <si>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</si>
  <si>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</si>
  <si>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</si>
  <si>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</si>
  <si>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</si>
  <si>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</si>
  <si>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</si>
  <si>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</si>
  <si>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</si>
  <si>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</si>
  <si>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</si>
  <si>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</si>
  <si>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</si>
  <si>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</si>
  <si>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</si>
  <si>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</si>
  <si>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</si>
  <si>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</si>
  <si>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</si>
  <si>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</si>
  <si>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</si>
  <si>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</si>
  <si>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</si>
  <si>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</si>
  <si>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</si>
  <si>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</si>
  <si>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</si>
  <si>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</si>
  <si>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</si>
  <si>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</si>
  <si>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</si>
  <si>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</si>
  <si>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</si>
  <si>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</si>
  <si>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</si>
  <si>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</si>
  <si>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</si>
  <si>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</si>
  <si>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</si>
  <si>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</si>
  <si>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</si>
  <si>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</si>
  <si>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</si>
  <si>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</si>
  <si>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</si>
  <si>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</si>
  <si>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</si>
  <si>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</si>
  <si>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</si>
  <si>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</si>
  <si>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</si>
  <si>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</si>
  <si>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</si>
  <si>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</si>
  <si>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</si>
  <si>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</si>
  <si>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</si>
  <si>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</si>
  <si>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</si>
  <si>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</si>
  <si>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</si>
  <si>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</si>
  <si>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</si>
  <si>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</si>
  <si>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</si>
  <si>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</si>
  <si>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</si>
  <si>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</si>
  <si>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</si>
  <si>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</si>
  <si>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</si>
  <si>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</si>
  <si>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</si>
  <si>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</si>
  <si>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</si>
  <si>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</si>
  <si>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</si>
  <si>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</si>
  <si>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</si>
  <si>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</si>
  <si>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</si>
  <si>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</si>
  <si>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</si>
  <si>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</si>
  <si>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</si>
  <si>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</si>
  <si>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</si>
  <si>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</si>
  <si>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</si>
  <si>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</si>
  <si>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</si>
  <si>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</si>
  <si>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</si>
  <si>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</si>
  <si>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</si>
  <si>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</si>
  <si>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</si>
  <si>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</si>
  <si>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</si>
  <si>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</si>
  <si>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</si>
  <si>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</si>
  <si>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</si>
  <si>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</si>
  <si>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</si>
  <si>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</si>
  <si>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</si>
  <si>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</si>
  <si>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</si>
  <si>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</si>
  <si>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</si>
  <si>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</si>
  <si>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</si>
  <si>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</si>
  <si>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</si>
  <si>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</si>
  <si>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</si>
  <si>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</si>
  <si>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</si>
  <si>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</si>
  <si>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</si>
  <si>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</si>
  <si>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</si>
  <si>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</si>
  <si>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</si>
  <si>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</si>
  <si>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</si>
  <si>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</si>
  <si>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</si>
  <si>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</si>
  <si>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</si>
  <si>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</si>
  <si>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</si>
  <si>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</si>
  <si>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</si>
  <si>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</si>
  <si>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</si>
  <si>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</si>
  <si>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</si>
  <si>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</si>
  <si>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</si>
  <si>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</si>
  <si>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</si>
  <si>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</si>
  <si>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</si>
  <si>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</si>
  <si>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</si>
  <si>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</si>
  <si>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</si>
  <si>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</si>
  <si>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</si>
  <si>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</si>
  <si>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</si>
  <si>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</si>
  <si>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</si>
  <si>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</si>
  <si>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</si>
  <si>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</si>
  <si>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</si>
  <si>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</si>
  <si>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</si>
  <si>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</si>
  <si>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</si>
  <si>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</si>
  <si>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</si>
  <si>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</si>
  <si>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</si>
  <si>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</si>
  <si>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</si>
  <si>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</si>
  <si>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</si>
  <si>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</si>
  <si>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</si>
  <si>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</si>
  <si>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</si>
  <si>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</si>
  <si>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</si>
  <si>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</si>
  <si>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</si>
  <si>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</si>
  <si>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</si>
  <si>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</si>
  <si>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</si>
  <si>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</si>
  <si>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</si>
  <si>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</si>
  <si>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</si>
  <si>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</si>
  <si>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</si>
  <si>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</si>
  <si>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</si>
  <si>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</si>
  <si>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</si>
  <si>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</si>
  <si>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</si>
  <si>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</si>
  <si>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</si>
  <si>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</si>
  <si>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</si>
  <si>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</si>
  <si>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</si>
  <si>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</si>
  <si>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</si>
  <si>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</si>
  <si>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</si>
  <si>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</si>
  <si>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</si>
  <si>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</si>
  <si>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</si>
  <si>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</si>
  <si>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</si>
  <si>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</si>
  <si>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</si>
  <si>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</si>
  <si>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</si>
  <si>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</si>
  <si>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</si>
  <si>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</si>
  <si>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</si>
  <si>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</si>
  <si>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</si>
  <si>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</si>
  <si>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</si>
  <si>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</si>
  <si>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</si>
  <si>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</si>
  <si>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</si>
  <si>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</si>
  <si>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</si>
  <si>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</si>
  <si>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</si>
  <si>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</si>
  <si>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</si>
  <si>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</si>
  <si>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</si>
  <si>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</si>
  <si>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</si>
  <si>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</si>
  <si>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</si>
  <si>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</si>
  <si>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</si>
  <si>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</si>
  <si>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</si>
  <si>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</si>
  <si>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</si>
  <si>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</si>
  <si>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</si>
  <si>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</si>
  <si>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</si>
  <si>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</si>
  <si>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</si>
  <si>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</si>
  <si>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</si>
  <si>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</si>
  <si>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</si>
  <si>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</si>
  <si>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</si>
  <si>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</si>
  <si>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</si>
  <si>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</si>
  <si>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</si>
  <si>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</si>
  <si>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</si>
  <si>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</si>
  <si>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</si>
  <si>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</si>
  <si>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</si>
  <si>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</si>
  <si>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</si>
  <si>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</si>
  <si>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</si>
  <si>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</si>
  <si>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</si>
  <si>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</si>
  <si>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</si>
  <si>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</si>
  <si>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</si>
  <si>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</si>
  <si>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</si>
  <si>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</si>
  <si>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</si>
  <si>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</si>
  <si>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</si>
  <si>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</si>
  <si>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</si>
  <si>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</si>
  <si>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</si>
  <si>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</si>
  <si>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</si>
  <si>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</si>
  <si>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</si>
  <si>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</si>
  <si>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</si>
  <si>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</si>
  <si>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</si>
  <si>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</si>
  <si>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</si>
  <si>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</si>
  <si>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</si>
  <si>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</si>
  <si>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</si>
  <si>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</si>
  <si>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</si>
  <si>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</si>
  <si>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</si>
  <si>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</si>
  <si>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</si>
  <si>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</si>
  <si>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</si>
  <si>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</si>
  <si>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</si>
  <si>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</si>
  <si>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</si>
  <si>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</si>
  <si>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</si>
  <si>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</si>
  <si>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</si>
  <si>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</si>
  <si>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</si>
  <si>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</si>
  <si>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</si>
  <si>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</si>
  <si>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</si>
  <si>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</si>
  <si>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</si>
  <si>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</si>
  <si>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</si>
  <si>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</si>
  <si>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</si>
  <si>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</si>
  <si>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</si>
  <si>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</si>
  <si>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</si>
  <si>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</si>
  <si>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</si>
  <si>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</si>
  <si>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</si>
  <si>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</si>
  <si>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</si>
  <si>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</si>
  <si>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</si>
  <si>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</si>
  <si>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</si>
  <si>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</si>
  <si>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</si>
  <si>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</si>
  <si>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</si>
  <si>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</si>
  <si>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</si>
  <si>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</si>
  <si>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</si>
  <si>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</si>
  <si>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</si>
  <si>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</si>
  <si>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</si>
  <si>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</si>
  <si>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</si>
  <si>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</si>
  <si>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</si>
  <si>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</si>
  <si>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</si>
  <si>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</si>
  <si>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</si>
  <si>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</si>
  <si>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</si>
  <si>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</si>
  <si>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</si>
  <si>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</si>
  <si>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</si>
  <si>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</si>
  <si>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</si>
  <si>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</si>
  <si>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</si>
  <si>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</si>
  <si>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</si>
  <si>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</si>
  <si>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</si>
  <si>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</si>
  <si>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</si>
  <si>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</si>
  <si>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</si>
  <si>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</si>
  <si>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</si>
  <si>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</si>
  <si>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</si>
  <si>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</si>
  <si>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</si>
  <si>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</si>
  <si>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</si>
  <si>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</si>
  <si>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</si>
  <si>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</si>
  <si>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</si>
  <si>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</si>
  <si>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</si>
  <si>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</si>
  <si>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</si>
  <si>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</si>
  <si>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</si>
  <si>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</si>
  <si>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</si>
  <si>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</si>
  <si>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</si>
  <si>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</si>
  <si>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</si>
  <si>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</si>
  <si>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</si>
  <si>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</si>
  <si>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</si>
  <si>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</si>
  <si>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</si>
  <si>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</si>
  <si>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</si>
  <si>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</si>
  <si>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</si>
  <si>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</si>
  <si>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</si>
  <si>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</si>
  <si>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</si>
  <si>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</si>
  <si>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</si>
  <si>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</si>
  <si>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</si>
  <si>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</si>
  <si>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</si>
  <si>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</si>
  <si>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</si>
  <si>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</si>
  <si>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</si>
  <si>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</si>
  <si>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</si>
  <si>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</si>
  <si>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</si>
  <si>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</si>
  <si>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</si>
  <si>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</si>
  <si>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</si>
  <si>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</si>
  <si>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</si>
  <si>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</si>
  <si>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</si>
  <si>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</si>
  <si>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</si>
  <si>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</si>
  <si>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</si>
  <si>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</si>
  <si>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</si>
  <si>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</si>
  <si>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</si>
  <si>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</si>
  <si>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</si>
  <si>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</si>
  <si>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</si>
  <si>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</si>
  <si>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</si>
  <si>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</si>
  <si>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</si>
  <si>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</si>
  <si>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</si>
  <si>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</si>
  <si>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</si>
  <si>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</si>
  <si>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</si>
  <si>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</si>
  <si>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</si>
  <si>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</si>
  <si>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</si>
  <si>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</si>
  <si>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</si>
  <si>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</si>
  <si>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</si>
  <si>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</si>
  <si>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</si>
  <si>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</si>
  <si>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</si>
  <si>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</si>
  <si>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</si>
  <si>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</si>
  <si>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</si>
  <si>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</si>
  <si>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</si>
  <si>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</si>
  <si>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</si>
  <si>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</si>
  <si>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</si>
  <si>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</si>
  <si>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</si>
  <si>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</si>
  <si>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</si>
  <si>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</si>
  <si>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</si>
  <si>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</si>
  <si>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</si>
  <si>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</si>
  <si>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</si>
  <si>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</si>
  <si>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</si>
  <si>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</si>
  <si>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</si>
  <si>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</si>
  <si>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</si>
  <si>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</si>
  <si>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</si>
  <si>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</si>
  <si>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</si>
  <si>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</si>
  <si>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</si>
  <si>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</si>
  <si>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</si>
  <si>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</si>
  <si>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</si>
  <si>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</si>
  <si>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</si>
  <si>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</si>
  <si>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</si>
  <si>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</si>
  <si>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</si>
  <si>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</si>
  <si>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</si>
  <si>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</si>
  <si>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</si>
  <si>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</si>
  <si>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</si>
  <si>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</si>
  <si>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</si>
  <si>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</si>
  <si>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</si>
  <si>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</si>
  <si>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</si>
  <si>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</si>
  <si>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</si>
  <si>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</si>
  <si>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</si>
  <si>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</si>
  <si>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</si>
  <si>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</si>
  <si>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</si>
  <si>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</si>
  <si>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</si>
  <si>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</si>
  <si>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</si>
  <si>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</si>
  <si>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</si>
  <si>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</si>
  <si>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</si>
  <si>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</si>
  <si>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</si>
  <si>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</si>
  <si>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</si>
  <si>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</si>
  <si>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</si>
  <si>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</si>
  <si>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</si>
  <si>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</si>
  <si>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</si>
  <si>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</si>
  <si>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</si>
  <si>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</si>
  <si>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</si>
  <si>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</si>
  <si>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</si>
  <si>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</si>
  <si>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</si>
  <si>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</si>
  <si>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</si>
  <si>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</si>
  <si>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</si>
  <si>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</si>
  <si>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</si>
  <si>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</si>
  <si>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</si>
  <si>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</si>
  <si>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</si>
  <si>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</si>
  <si>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</si>
  <si>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</si>
  <si>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</si>
  <si>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</si>
  <si>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</si>
  <si>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</si>
  <si>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</si>
  <si>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</si>
  <si>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</si>
  <si>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</si>
  <si>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</si>
  <si>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</si>
  <si>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</si>
  <si>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</si>
  <si>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</si>
  <si>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</si>
  <si>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</si>
  <si>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</si>
  <si>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</si>
  <si>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</si>
  <si>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</si>
  <si>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</si>
  <si>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</si>
  <si>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</si>
  <si>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</si>
  <si>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</si>
  <si>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</si>
  <si>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</si>
  <si>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</si>
  <si>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</si>
  <si>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</si>
  <si>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</si>
  <si>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</si>
  <si>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</si>
  <si>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</si>
  <si>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</si>
  <si>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</si>
  <si>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</si>
  <si>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</si>
  <si>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</si>
  <si>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</si>
  <si>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</si>
  <si>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</si>
  <si>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</si>
  <si>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</si>
  <si>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</si>
  <si>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</si>
  <si>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</si>
  <si>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</si>
  <si>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</si>
  <si>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</si>
  <si>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</si>
  <si>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</si>
  <si>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</si>
  <si>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</si>
  <si>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</si>
  <si>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</si>
  <si>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</si>
  <si>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</si>
  <si>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</si>
  <si>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</si>
  <si>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</si>
  <si>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</si>
  <si>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</si>
  <si>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</si>
  <si>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</si>
  <si>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</si>
  <si>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</si>
  <si>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</si>
  <si>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</si>
  <si>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</si>
  <si>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</si>
  <si>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</si>
  <si>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</si>
  <si>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</si>
  <si>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</si>
  <si>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</si>
  <si>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</si>
  <si>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</si>
  <si>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</si>
  <si>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</si>
  <si>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</si>
  <si>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</si>
  <si>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</si>
  <si>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</si>
  <si>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</si>
  <si>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</si>
  <si>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</si>
  <si>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</si>
  <si>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</si>
  <si>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</si>
  <si>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</si>
  <si>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</si>
  <si>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</si>
  <si>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</si>
  <si>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</si>
  <si>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</si>
  <si>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</si>
  <si>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</si>
  <si>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</si>
  <si>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</si>
  <si>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</si>
  <si>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</si>
  <si>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</si>
  <si>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</si>
  <si>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</si>
  <si>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</si>
  <si>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</si>
  <si>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</si>
  <si>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</si>
  <si>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</si>
  <si>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</si>
  <si>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</si>
  <si>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</si>
  <si>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</si>
  <si>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</si>
  <si>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</si>
  <si>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</si>
  <si>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</si>
  <si>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</si>
  <si>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</si>
  <si>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</si>
  <si>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</si>
  <si>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</si>
  <si>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</si>
  <si>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</si>
  <si>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</si>
  <si>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</si>
  <si>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</si>
  <si>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</si>
  <si>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</si>
  <si>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</si>
  <si>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</si>
  <si>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</si>
  <si>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</si>
  <si>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</si>
  <si>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</si>
  <si>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</si>
  <si>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</si>
  <si>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</si>
  <si>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</si>
  <si>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</si>
  <si>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</si>
  <si>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</si>
  <si>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</si>
  <si>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</si>
  <si>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</si>
  <si>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</si>
  <si>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</si>
  <si>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</si>
  <si>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</si>
  <si>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</si>
  <si>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</si>
  <si>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</si>
  <si>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</si>
  <si>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</si>
  <si>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</si>
  <si>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</si>
  <si>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</si>
  <si>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</si>
  <si>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</si>
  <si>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</si>
  <si>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</si>
  <si>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</si>
  <si>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</si>
  <si>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</si>
  <si>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</si>
  <si>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</si>
  <si>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</si>
  <si>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</si>
  <si>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</si>
  <si>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</si>
  <si>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</si>
  <si>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</si>
  <si>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</si>
  <si>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</si>
  <si>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</si>
  <si>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</si>
  <si>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</si>
  <si>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</si>
  <si>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</si>
  <si>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</si>
  <si>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</si>
  <si>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</si>
  <si>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</si>
  <si>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</si>
  <si>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</si>
  <si>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</si>
  <si>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</si>
  <si>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</si>
  <si>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</si>
  <si>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</si>
  <si>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</si>
  <si>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</si>
  <si>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</si>
  <si>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</si>
  <si>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</si>
  <si>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</si>
  <si>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</si>
  <si>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</si>
  <si>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</si>
  <si>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</si>
  <si>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</si>
  <si>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</si>
  <si>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</si>
  <si>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</si>
  <si>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</si>
  <si>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</si>
  <si>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</si>
  <si>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</si>
  <si>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</si>
  <si>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</si>
  <si>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</si>
  <si>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</si>
  <si>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</si>
  <si>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</si>
  <si>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</si>
  <si>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</si>
  <si>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</si>
  <si>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</si>
  <si>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</si>
  <si>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</si>
  <si>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</si>
  <si>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</si>
  <si>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</si>
  <si>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</si>
  <si>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</si>
  <si>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</si>
  <si>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</si>
  <si>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</si>
  <si>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</si>
  <si>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</si>
  <si>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</si>
  <si>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</si>
  <si>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</si>
  <si>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</si>
  <si>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</si>
  <si>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</si>
  <si>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</si>
  <si>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</si>
  <si>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</si>
  <si>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</si>
  <si>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</si>
  <si>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</si>
  <si>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</si>
  <si>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</si>
  <si>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</si>
  <si>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</si>
  <si>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</si>
  <si>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</si>
  <si>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</si>
  <si>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</si>
  <si>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</si>
  <si>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</si>
  <si>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</si>
  <si>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</si>
  <si>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</si>
  <si>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</si>
  <si>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</si>
  <si>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</si>
  <si>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</si>
  <si>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</si>
  <si>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</si>
  <si>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</si>
  <si>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</si>
  <si>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</si>
  <si>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</si>
  <si>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</si>
  <si>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</si>
  <si>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</si>
  <si>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</si>
  <si>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</si>
  <si>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</si>
  <si>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</si>
  <si>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</si>
  <si>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</si>
  <si>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</si>
  <si>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</si>
  <si>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</si>
  <si>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</si>
  <si>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</si>
  <si>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</si>
  <si>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</si>
  <si>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</si>
  <si>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</si>
  <si>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</si>
  <si>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</si>
  <si>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</si>
  <si>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</si>
  <si>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</si>
  <si>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</si>
  <si>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</si>
  <si>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</si>
  <si>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</si>
  <si>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</si>
  <si>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</si>
  <si>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</si>
  <si>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</si>
  <si>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</si>
  <si>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</si>
  <si>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</si>
  <si>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</si>
  <si>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</si>
  <si>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</si>
  <si>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</si>
  <si>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</si>
  <si>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</si>
  <si>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</si>
  <si>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</si>
  <si>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</si>
  <si>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</si>
  <si>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</si>
  <si>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</si>
  <si>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</si>
  <si>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</si>
  <si>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</si>
  <si>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</si>
  <si>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</si>
  <si>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</si>
  <si>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</si>
  <si>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</si>
  <si>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</si>
  <si>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</si>
  <si>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</si>
  <si>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</si>
  <si>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</si>
  <si>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</si>
  <si>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</si>
  <si>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</si>
  <si>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</si>
  <si>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</si>
  <si>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</si>
  <si>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</si>
  <si>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</si>
  <si>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</si>
  <si>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</si>
  <si>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</si>
  <si>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</si>
  <si>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</si>
  <si>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</si>
  <si>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</si>
  <si>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</si>
  <si>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</si>
  <si>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</si>
  <si>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</si>
  <si>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</si>
  <si>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</si>
  <si>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</si>
  <si>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</si>
  <si>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</si>
  <si>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</si>
  <si>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</si>
  <si>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</si>
  <si>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</si>
  <si>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</si>
  <si>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</si>
  <si>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</si>
  <si>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</si>
  <si>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</si>
  <si>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</si>
  <si>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</si>
  <si>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</si>
  <si>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</si>
  <si>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</si>
  <si>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</si>
  <si>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</si>
  <si>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</si>
  <si>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</si>
  <si>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</si>
  <si>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</si>
  <si>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</si>
  <si>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</si>
  <si>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</si>
  <si>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</si>
  <si>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</si>
  <si>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</si>
  <si>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</si>
  <si>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</si>
  <si>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</si>
  <si>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</si>
  <si>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</si>
  <si>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</si>
  <si>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</si>
  <si>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</si>
  <si>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</si>
  <si>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</si>
  <si>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</si>
  <si>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</si>
  <si>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</si>
  <si>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</si>
  <si>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</si>
  <si>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</si>
  <si>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</si>
  <si>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</si>
  <si>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</si>
  <si>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</si>
  <si>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</si>
  <si>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</si>
  <si>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</si>
  <si>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</si>
  <si>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</si>
  <si>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</si>
  <si>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</si>
  <si>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</si>
  <si>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</si>
  <si>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</si>
  <si>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</si>
  <si>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</si>
  <si>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</si>
  <si>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</si>
  <si>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</si>
  <si>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</si>
  <si>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</si>
  <si>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</si>
  <si>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</si>
  <si>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</si>
  <si>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</si>
  <si>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</si>
  <si>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</si>
  <si>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</si>
  <si>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</si>
  <si>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</si>
  <si>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</si>
  <si>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</si>
  <si>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</si>
  <si>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</si>
  <si>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</si>
  <si>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</si>
  <si>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</si>
  <si>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</si>
  <si>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</si>
  <si>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</si>
  <si>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</si>
  <si>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</si>
  <si>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</si>
  <si>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</si>
  <si>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</si>
  <si>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</si>
  <si>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</si>
  <si>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</si>
  <si>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</si>
  <si>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</si>
  <si>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</si>
  <si>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</si>
  <si>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</si>
  <si>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</si>
  <si>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</si>
  <si>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</si>
  <si>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</si>
  <si>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</si>
  <si>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</si>
  <si>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</si>
  <si>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</si>
  <si>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</si>
  <si>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</si>
  <si>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</si>
  <si>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</si>
  <si>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</si>
  <si>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</si>
  <si>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</si>
  <si>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</si>
  <si>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</si>
  <si>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</si>
  <si>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</si>
  <si>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</si>
  <si>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</si>
  <si>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</si>
  <si>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</si>
  <si>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</si>
  <si>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</si>
  <si>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</si>
  <si>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</si>
  <si>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</si>
  <si>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</si>
  <si>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</si>
  <si>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</si>
  <si>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</si>
  <si>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</si>
  <si>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</si>
  <si>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</si>
  <si>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</si>
  <si>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</si>
  <si>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</si>
  <si>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</si>
  <si>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</si>
  <si>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</si>
  <si>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</si>
  <si>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</si>
  <si>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</si>
  <si>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</si>
  <si>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</si>
  <si>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</si>
  <si>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</si>
  <si>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</si>
  <si>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</si>
  <si>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</si>
  <si>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</si>
  <si>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</si>
  <si>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</si>
  <si>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</si>
  <si>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</si>
  <si>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</si>
  <si>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</si>
  <si>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</si>
  <si>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</si>
  <si>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</si>
  <si>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</si>
  <si>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</si>
  <si>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</si>
  <si>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</si>
  <si>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</si>
  <si>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</si>
  <si>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</si>
  <si>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</si>
  <si>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</si>
  <si>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</si>
  <si>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</si>
  <si>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</si>
  <si>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</si>
  <si>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</si>
  <si>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</si>
  <si>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</si>
  <si>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</si>
  <si>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</si>
  <si>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</si>
  <si>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</si>
  <si>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</si>
  <si>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</si>
  <si>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</si>
  <si>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</si>
  <si>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</si>
  <si>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</si>
  <si>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</si>
  <si>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</si>
  <si>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</si>
  <si>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</si>
  <si>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</si>
  <si>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</si>
  <si>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</si>
  <si>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</si>
  <si>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</si>
  <si>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</si>
  <si>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</si>
  <si>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</si>
  <si>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</si>
  <si>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</si>
  <si>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</si>
  <si>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</si>
  <si>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</si>
  <si>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</si>
  <si>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</si>
  <si>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</si>
  <si>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</si>
  <si>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</si>
  <si>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</si>
  <si>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</si>
  <si>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</si>
  <si>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</si>
  <si>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</si>
  <si>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</si>
  <si>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</si>
  <si>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</si>
  <si>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</si>
  <si>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</si>
  <si>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</si>
  <si>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</si>
  <si>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</si>
  <si>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</si>
  <si>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</si>
  <si>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</si>
  <si>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</si>
  <si>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</si>
  <si>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</si>
  <si>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</si>
  <si>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</si>
  <si>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</si>
  <si>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</si>
  <si>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</si>
  <si>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</si>
  <si>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</si>
  <si>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</si>
  <si>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</si>
  <si>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</si>
  <si>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</si>
  <si>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</si>
  <si>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</si>
  <si>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</si>
  <si>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</si>
  <si>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</si>
  <si>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</si>
  <si>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</si>
  <si>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</si>
  <si>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</si>
  <si>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</si>
  <si>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</si>
  <si>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</si>
  <si>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</si>
  <si>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</si>
  <si>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</si>
  <si>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</si>
  <si>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</si>
  <si>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</si>
  <si>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</si>
  <si>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</si>
  <si>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</si>
  <si>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</si>
  <si>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</si>
  <si>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</si>
  <si>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</si>
  <si>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</si>
  <si>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</si>
  <si>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</si>
  <si>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</si>
  <si>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</si>
  <si>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</si>
  <si>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</si>
  <si>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</si>
  <si>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</si>
  <si>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</si>
  <si>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</si>
  <si>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</si>
  <si>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</si>
  <si>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</si>
  <si>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</si>
  <si>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</si>
  <si>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</si>
  <si>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</si>
  <si>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</si>
  <si>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</si>
  <si>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</si>
  <si>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</si>
  <si>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</si>
  <si>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</si>
  <si>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</si>
  <si>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</si>
  <si>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</si>
  <si>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</si>
  <si>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</si>
  <si>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</si>
  <si>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</si>
  <si>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</si>
  <si>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</si>
  <si>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</si>
  <si>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</si>
  <si>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</si>
  <si>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</si>
  <si>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</si>
  <si>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</si>
  <si>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</si>
  <si>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</si>
  <si>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</si>
  <si>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</si>
  <si>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</si>
  <si>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</si>
  <si>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</si>
  <si>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</si>
  <si>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</si>
  <si>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</si>
  <si>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</si>
  <si>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</si>
  <si>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</si>
  <si>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</si>
  <si>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</si>
  <si>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</si>
  <si>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</si>
  <si>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</si>
  <si>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</si>
  <si>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</si>
  <si>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</si>
  <si>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</si>
  <si>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</si>
  <si>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</si>
  <si>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</si>
  <si>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</si>
  <si>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</si>
  <si>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</si>
  <si>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</si>
  <si>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</si>
  <si>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</si>
  <si>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</si>
  <si>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</si>
  <si>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</si>
  <si>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</si>
  <si>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</si>
  <si>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</si>
  <si>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</si>
  <si>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</si>
  <si>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</si>
  <si>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</si>
  <si>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</si>
  <si>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</si>
  <si>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</si>
  <si>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</si>
  <si>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</si>
  <si>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</si>
  <si>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</si>
  <si>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</si>
  <si>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</si>
  <si>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</si>
  <si>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</si>
  <si>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</si>
  <si>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</si>
  <si>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</si>
  <si>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</si>
  <si>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</si>
  <si>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</si>
  <si>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</si>
  <si>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</si>
  <si>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</si>
  <si>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</si>
  <si>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</si>
  <si>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</si>
  <si>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</si>
  <si>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</si>
  <si>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</si>
  <si>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</si>
  <si>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</si>
  <si>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</si>
  <si>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</si>
  <si>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</si>
  <si>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</si>
  <si>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</si>
  <si>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</si>
  <si>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</si>
  <si>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</si>
  <si>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</si>
  <si>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</si>
  <si>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</si>
  <si>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</si>
  <si>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</si>
  <si>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</si>
  <si>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</si>
  <si>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</si>
  <si>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</si>
  <si>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</si>
  <si>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</si>
  <si>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</si>
  <si>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</si>
  <si>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</si>
  <si>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</si>
  <si>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</si>
  <si>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</si>
  <si>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</si>
  <si>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</si>
  <si>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</si>
  <si>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</si>
  <si>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</si>
  <si>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</si>
  <si>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</si>
  <si>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</si>
  <si>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</si>
  <si>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</si>
  <si>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</si>
  <si>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</si>
  <si>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</si>
  <si>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</si>
  <si>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</si>
  <si>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</si>
  <si>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</si>
  <si>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</si>
  <si>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</si>
  <si>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</si>
  <si>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</si>
  <si>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</si>
  <si>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</si>
  <si>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</si>
  <si>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</si>
  <si>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</si>
  <si>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</si>
  <si>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</si>
  <si>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</si>
  <si>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</si>
  <si>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</si>
  <si>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</si>
  <si>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</si>
  <si>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</si>
  <si>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</si>
  <si>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</si>
  <si>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</si>
  <si>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</si>
  <si>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</si>
  <si>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</si>
  <si>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</si>
  <si>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</si>
  <si>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</si>
  <si>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</si>
  <si>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</si>
  <si>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</si>
  <si>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</si>
  <si>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</si>
  <si>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</si>
  <si>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</si>
  <si>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</si>
  <si>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</si>
  <si>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</si>
  <si>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</si>
  <si>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</si>
  <si>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</si>
  <si>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</si>
  <si>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</si>
  <si>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</si>
  <si>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</si>
  <si>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</si>
  <si>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</si>
  <si>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</si>
  <si>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</si>
  <si>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</si>
  <si>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</si>
  <si>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</si>
  <si>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</si>
  <si>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</si>
  <si>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</si>
  <si>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</si>
  <si>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</si>
  <si>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</si>
  <si>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</si>
  <si>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</si>
  <si>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</si>
  <si>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</si>
  <si>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</si>
  <si>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</si>
  <si>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</si>
  <si>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</si>
  <si>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</si>
  <si>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</si>
  <si>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</si>
  <si>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</si>
  <si>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</si>
  <si>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</si>
  <si>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</si>
  <si>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</si>
  <si>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</si>
  <si>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</si>
  <si>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</si>
  <si>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</si>
  <si>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</si>
  <si>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</si>
  <si>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</si>
  <si>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</si>
  <si>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</si>
  <si>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</si>
  <si>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</si>
  <si>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</si>
  <si>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</si>
  <si>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</si>
  <si>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</si>
  <si>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</si>
  <si>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</si>
  <si>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</si>
  <si>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</si>
  <si>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</si>
  <si>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</si>
  <si>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</si>
  <si>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</si>
  <si>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</si>
  <si>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</si>
  <si>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</si>
  <si>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</si>
  <si>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</si>
  <si>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</si>
  <si>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</si>
  <si>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</si>
  <si>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</si>
  <si>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</si>
  <si>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</si>
  <si>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</si>
  <si>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</si>
  <si>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</si>
  <si>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</si>
  <si>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</si>
  <si>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</si>
  <si>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</si>
  <si>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</si>
  <si>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</si>
  <si>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</si>
  <si>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</si>
  <si>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</si>
  <si>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</si>
  <si>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</si>
  <si>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</si>
  <si>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</si>
  <si>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</si>
  <si>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</si>
  <si>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</si>
  <si>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</si>
  <si>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</si>
  <si>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</si>
  <si>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</si>
  <si>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</si>
  <si>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</si>
  <si>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</si>
  <si>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</si>
  <si>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</si>
  <si>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</si>
  <si>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</si>
  <si>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</si>
  <si>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</si>
  <si>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</si>
  <si>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</si>
  <si>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</si>
  <si>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</si>
  <si>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</si>
  <si>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</si>
  <si>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</si>
  <si>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</si>
  <si>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</si>
  <si>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</si>
  <si>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</si>
  <si>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</si>
  <si>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</si>
  <si>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</si>
  <si>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</si>
  <si>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</si>
  <si>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</si>
  <si>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</si>
  <si>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</si>
  <si>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</si>
  <si>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</si>
  <si>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</si>
  <si>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</si>
  <si>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</si>
  <si>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</si>
  <si>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</si>
  <si>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</si>
  <si>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</si>
  <si>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</si>
  <si>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</si>
  <si>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</si>
  <si>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</si>
  <si>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</si>
  <si>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</si>
  <si>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</si>
  <si>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</si>
  <si>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</si>
  <si>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</si>
  <si>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</si>
  <si>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</si>
  <si>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</si>
  <si>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</si>
  <si>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</si>
  <si>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</si>
  <si>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</si>
  <si>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</si>
  <si>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</si>
  <si>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</si>
  <si>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</si>
  <si>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</si>
  <si>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</si>
  <si>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</si>
  <si>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</si>
  <si>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</si>
  <si>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</si>
  <si>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</si>
  <si>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</si>
  <si>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</si>
  <si>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</si>
  <si>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</si>
  <si>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</si>
  <si>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</si>
  <si>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</si>
  <si>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</si>
  <si>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</si>
  <si>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</si>
  <si>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</si>
  <si>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</si>
  <si>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</si>
  <si>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</si>
  <si>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</si>
  <si>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</si>
  <si>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</si>
  <si>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</si>
  <si>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</si>
  <si>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</si>
  <si>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</si>
  <si>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</si>
  <si>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</si>
  <si>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</si>
  <si>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</si>
  <si>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</si>
  <si>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</si>
  <si>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</si>
  <si>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</si>
  <si>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</si>
  <si>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</si>
  <si>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</si>
  <si>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</si>
  <si>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</si>
  <si>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</si>
  <si>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</si>
  <si>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</si>
  <si>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</si>
  <si>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</si>
  <si>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</si>
  <si>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</si>
  <si>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</si>
  <si>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</si>
  <si>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</si>
  <si>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</si>
  <si>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</si>
  <si>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</si>
  <si>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</si>
  <si>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</si>
  <si>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</si>
  <si>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</si>
  <si>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</si>
  <si>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</si>
  <si>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</si>
  <si>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</si>
  <si>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</si>
  <si>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</si>
  <si>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</si>
  <si>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</si>
  <si>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</si>
  <si>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</si>
  <si>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</si>
  <si>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</si>
  <si>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</si>
  <si>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</si>
  <si>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</si>
  <si>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</si>
  <si>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</si>
  <si>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</si>
  <si>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</si>
  <si>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</si>
  <si>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</si>
  <si>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</si>
  <si>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</si>
  <si>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</si>
  <si>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</si>
  <si>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</si>
  <si>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</si>
  <si>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</si>
  <si>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</si>
  <si>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</si>
  <si>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</si>
  <si>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</si>
  <si>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</si>
  <si>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</si>
  <si>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</si>
  <si>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</si>
  <si>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</si>
  <si>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</si>
  <si>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</si>
  <si>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</si>
  <si>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</si>
  <si>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</si>
  <si>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</si>
  <si>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</si>
  <si>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</si>
  <si>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</si>
  <si>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</si>
  <si>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</si>
  <si>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</si>
  <si>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</si>
  <si>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</si>
  <si>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</si>
  <si>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</si>
  <si>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</si>
  <si>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</si>
  <si>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</si>
  <si>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</si>
  <si>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</si>
  <si>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</si>
  <si>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</si>
  <si>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</si>
  <si>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</si>
  <si>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</si>
  <si>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</si>
  <si>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</si>
  <si>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</si>
  <si>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</si>
  <si>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</si>
  <si>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</si>
  <si>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</si>
  <si>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</si>
  <si>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</si>
  <si>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</si>
  <si>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</si>
  <si>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</si>
  <si>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</si>
  <si>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</si>
  <si>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</si>
  <si>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</si>
  <si>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</si>
  <si>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</si>
  <si>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</si>
  <si>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</si>
  <si>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</si>
  <si>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</si>
  <si>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</si>
  <si>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</si>
  <si>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</si>
  <si>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</si>
  <si>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</si>
  <si>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</si>
  <si>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</si>
  <si>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</si>
  <si>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</si>
  <si>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</si>
  <si>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</si>
  <si>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</si>
  <si>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</si>
  <si>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</si>
  <si>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</si>
  <si>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</si>
  <si>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</si>
  <si>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</si>
  <si>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</si>
  <si>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</si>
  <si>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</si>
  <si>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</si>
  <si>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</si>
  <si>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</si>
  <si>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</si>
  <si>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</si>
  <si>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</si>
  <si>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</si>
  <si>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</si>
  <si>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</si>
  <si>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</si>
  <si>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</si>
  <si>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</si>
  <si>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</si>
  <si>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</si>
  <si>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</si>
  <si>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</si>
  <si>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</si>
  <si>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</si>
  <si>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</si>
  <si>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</si>
  <si>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</si>
  <si>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</si>
  <si>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</si>
  <si>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</si>
  <si>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</si>
  <si>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</si>
  <si>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</si>
  <si>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</si>
  <si>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</si>
  <si>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</si>
  <si>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</si>
  <si>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</si>
  <si>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</si>
  <si>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</si>
  <si>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</si>
  <si>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</si>
  <si>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</si>
  <si>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</si>
  <si>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</si>
  <si>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</si>
  <si>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</si>
  <si>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</si>
  <si>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</si>
  <si>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</si>
  <si>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</si>
  <si>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</si>
  <si>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</si>
  <si>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</si>
  <si>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</si>
  <si>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</si>
  <si>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</si>
  <si>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</si>
  <si>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</si>
  <si>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</si>
  <si>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</si>
  <si>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</si>
  <si>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</si>
  <si>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</si>
  <si>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</si>
  <si>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</si>
  <si>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</si>
  <si>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</si>
  <si>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</si>
  <si>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</si>
  <si>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</si>
  <si>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</si>
  <si>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</si>
  <si>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</si>
  <si>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</si>
  <si>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</si>
  <si>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</si>
  <si>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</si>
  <si>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</si>
  <si>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</si>
  <si>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</si>
  <si>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</si>
  <si>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</si>
  <si>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</si>
  <si>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</si>
  <si>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</si>
  <si>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</si>
  <si>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</si>
  <si>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</si>
  <si>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</si>
  <si>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</si>
  <si>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</si>
  <si>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</si>
  <si>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</si>
  <si>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</si>
  <si>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</si>
  <si>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</si>
  <si>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</si>
  <si>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</si>
  <si>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</si>
  <si>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</si>
  <si>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</si>
  <si>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</si>
  <si>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</si>
  <si>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</si>
  <si>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</si>
  <si>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</si>
  <si>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</si>
  <si>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</si>
  <si>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</si>
  <si>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</si>
  <si>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</si>
  <si>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</si>
  <si>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</si>
  <si>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</si>
  <si>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</si>
  <si>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</si>
  <si>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</si>
  <si>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</si>
  <si>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</si>
  <si>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</si>
  <si>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</si>
  <si>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</si>
  <si>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</si>
  <si>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</si>
  <si>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</si>
  <si>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</si>
  <si>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</si>
  <si>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</si>
  <si>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</si>
  <si>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</si>
  <si>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</si>
  <si>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</si>
  <si>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</si>
  <si>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</si>
  <si>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</si>
  <si>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</si>
  <si>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</si>
  <si>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</si>
  <si>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</si>
  <si>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</si>
  <si>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</si>
  <si>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</si>
  <si>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</si>
  <si>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</si>
  <si>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</si>
  <si>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</si>
  <si>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</si>
  <si>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</si>
  <si>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</si>
  <si>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</si>
  <si>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</si>
  <si>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</si>
  <si>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</si>
  <si>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</si>
  <si>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</si>
  <si>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</si>
  <si>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</si>
  <si>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</si>
  <si>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</si>
  <si>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</si>
  <si>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</si>
  <si>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</si>
  <si>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</si>
  <si>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</si>
  <si>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</si>
  <si>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</si>
  <si>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</si>
  <si>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</si>
  <si>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</si>
  <si>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</si>
  <si>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</si>
  <si>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</si>
  <si>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</si>
  <si>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</si>
  <si>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</si>
  <si>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</si>
  <si>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</si>
  <si>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</si>
  <si>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</si>
  <si>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</si>
  <si>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</si>
  <si>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</si>
  <si>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</si>
  <si>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</si>
  <si>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</si>
  <si>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</si>
  <si>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</si>
  <si>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</si>
  <si>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</si>
  <si>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</si>
  <si>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</si>
  <si>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</si>
  <si>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</si>
  <si>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</si>
  <si>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</si>
  <si>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</si>
  <si>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</si>
  <si>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</si>
  <si>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</si>
  <si>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</si>
  <si>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</si>
  <si>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</si>
  <si>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</si>
  <si>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</si>
  <si>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</si>
  <si>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</si>
  <si>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</si>
  <si>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</si>
  <si>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</si>
  <si>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</si>
  <si>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</si>
  <si>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</si>
  <si>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</si>
  <si>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</si>
  <si>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</si>
  <si>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</si>
  <si>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</si>
  <si>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</si>
  <si>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</si>
  <si>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</si>
  <si>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</si>
  <si>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</si>
  <si>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</si>
  <si>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</si>
  <si>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</si>
  <si>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</si>
  <si>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</si>
  <si>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</si>
  <si>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</si>
  <si>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</si>
  <si>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</si>
  <si>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</si>
  <si>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</si>
  <si>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</si>
  <si>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</si>
  <si>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</si>
  <si>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</si>
  <si>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</si>
  <si>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</si>
  <si>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</si>
  <si>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</si>
  <si>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</si>
  <si>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</si>
  <si>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</si>
  <si>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</si>
  <si>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</si>
  <si>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</si>
  <si>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</si>
  <si>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</si>
  <si>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</si>
  <si>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</si>
  <si>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</si>
  <si>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</si>
  <si>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</si>
  <si>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</si>
  <si>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</si>
  <si>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</si>
  <si>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</si>
  <si>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</si>
  <si>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</si>
  <si>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</si>
  <si>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</si>
  <si>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</si>
  <si>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</si>
  <si>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</si>
  <si>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</si>
  <si>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</si>
  <si>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</si>
  <si>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</si>
  <si>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</si>
  <si>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</si>
  <si>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</si>
  <si>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</si>
  <si>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</si>
  <si>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</si>
  <si>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</si>
  <si>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</si>
  <si>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</si>
  <si>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</si>
  <si>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</si>
  <si>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</si>
  <si>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</si>
  <si>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</si>
  <si>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</si>
  <si>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</si>
  <si>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</si>
  <si>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</si>
  <si>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</si>
  <si>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</si>
  <si>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</si>
  <si>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</si>
  <si>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</si>
  <si>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</si>
  <si>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</si>
  <si>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</si>
  <si>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</si>
  <si>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</si>
  <si>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</si>
  <si>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</si>
  <si>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</si>
  <si>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</si>
  <si>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</si>
  <si>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</si>
  <si>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</si>
  <si>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</si>
  <si>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</si>
  <si>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</si>
  <si>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</si>
  <si>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</si>
  <si>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</si>
  <si>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</si>
  <si>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</si>
  <si>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</si>
  <si>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</si>
  <si>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</si>
  <si>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</si>
  <si>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</si>
  <si>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</si>
  <si>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</si>
  <si>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</si>
  <si>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</si>
  <si>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</si>
  <si>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</si>
  <si>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</si>
  <si>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</si>
  <si>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</si>
  <si>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</si>
  <si>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</si>
  <si>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</si>
  <si>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</si>
  <si>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</si>
  <si>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</si>
  <si>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</si>
  <si>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</si>
  <si>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</si>
  <si>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</si>
  <si>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</si>
  <si>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</si>
  <si>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</si>
  <si>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</si>
  <si>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</si>
  <si>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</si>
  <si>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</si>
  <si>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</si>
  <si>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</si>
  <si>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</si>
  <si>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</si>
  <si>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</si>
  <si>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</si>
  <si>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</si>
  <si>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</si>
  <si>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</si>
  <si>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</si>
  <si>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</si>
  <si>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</si>
  <si>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</si>
  <si>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</si>
  <si>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</si>
  <si>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</si>
  <si>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</si>
  <si>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</si>
  <si>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</si>
  <si>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</si>
  <si>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</si>
  <si>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</si>
  <si>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</si>
  <si>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</si>
  <si>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</si>
  <si>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</si>
  <si>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</si>
  <si>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</si>
  <si>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</si>
  <si>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</si>
  <si>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</si>
  <si>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</si>
  <si>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</si>
  <si>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</si>
  <si>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</si>
  <si>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</si>
  <si>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</si>
  <si>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</si>
  <si>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</si>
  <si>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</si>
  <si>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</si>
  <si>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</si>
  <si>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</si>
  <si>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</si>
  <si>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</si>
  <si>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</si>
  <si>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</si>
  <si>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</si>
  <si>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</si>
  <si>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</si>
  <si>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</si>
  <si>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</si>
  <si>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</si>
  <si>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</si>
  <si>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</si>
  <si>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</si>
  <si>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</si>
  <si>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</si>
  <si>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</si>
  <si>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</si>
  <si>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</si>
  <si>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</si>
  <si>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</si>
  <si>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</si>
  <si>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</si>
  <si>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</si>
  <si>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</si>
  <si>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</si>
  <si>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</si>
  <si>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</si>
  <si>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</si>
  <si>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</si>
  <si>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</si>
  <si>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</si>
  <si>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</si>
  <si>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</si>
  <si>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</si>
  <si>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</si>
  <si>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</si>
  <si>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</si>
  <si>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</si>
  <si>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</si>
  <si>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</si>
  <si>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</si>
  <si>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</si>
  <si>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</si>
  <si>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</si>
  <si>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</si>
  <si>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</si>
  <si>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</si>
  <si>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</si>
  <si>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</si>
  <si>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</si>
  <si>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</si>
  <si>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</si>
  <si>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</si>
  <si>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</si>
  <si>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</si>
  <si>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</si>
  <si>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</si>
  <si>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</si>
  <si>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</si>
  <si>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</si>
  <si>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</si>
  <si>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</si>
  <si>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</si>
  <si>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</si>
  <si>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</si>
  <si>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</si>
  <si>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</si>
  <si>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</si>
  <si>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</si>
  <si>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</si>
  <si>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</si>
  <si>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</si>
  <si>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</si>
  <si>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</si>
  <si>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</si>
  <si>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</si>
  <si>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</si>
  <si>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</si>
  <si>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</si>
  <si>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</si>
  <si>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</si>
  <si>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</si>
  <si>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</si>
  <si>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</si>
  <si>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</si>
  <si>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</si>
  <si>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</si>
  <si>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</si>
  <si>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</si>
  <si>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</si>
  <si>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</si>
  <si>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</si>
  <si>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</si>
  <si>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</si>
  <si>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</si>
  <si>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</si>
  <si>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</si>
  <si>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</si>
  <si>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</si>
  <si>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</si>
  <si>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</si>
  <si>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</si>
  <si>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</si>
  <si>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</si>
  <si>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</si>
  <si>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</si>
  <si>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</si>
  <si>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</si>
  <si>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</si>
  <si>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</si>
  <si>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</si>
  <si>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</si>
  <si>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</si>
  <si>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</si>
  <si>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</si>
  <si>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</si>
  <si>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</si>
  <si>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</si>
  <si>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</si>
  <si>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</si>
  <si>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</si>
  <si>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</si>
  <si>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</si>
  <si>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</si>
  <si>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</si>
  <si>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</si>
  <si>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</si>
  <si>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</si>
  <si>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</si>
  <si>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</si>
  <si>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</si>
  <si>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</si>
  <si>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</si>
  <si>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</si>
  <si>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</si>
  <si>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</si>
  <si>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</si>
  <si>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</si>
  <si>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</si>
  <si>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</si>
  <si>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</si>
  <si>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</si>
  <si>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</si>
  <si>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</si>
  <si>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</si>
  <si>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</si>
  <si>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</si>
  <si>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</si>
  <si>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</si>
  <si>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</si>
  <si>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</si>
  <si>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</si>
  <si>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</si>
  <si>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</si>
  <si>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</si>
  <si>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</si>
  <si>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</si>
  <si>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</si>
  <si>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</si>
  <si>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</si>
  <si>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</si>
  <si>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</si>
  <si>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</si>
  <si>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</si>
  <si>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</si>
  <si>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</si>
  <si>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</si>
  <si>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</si>
  <si>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</si>
  <si>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</si>
  <si>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</si>
  <si>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</si>
  <si>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</si>
  <si>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</si>
  <si>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</si>
  <si>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</si>
  <si>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</si>
  <si>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</si>
  <si>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</si>
  <si>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</si>
  <si>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</si>
  <si>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</si>
  <si>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</si>
  <si>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</si>
  <si>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</si>
  <si>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</si>
  <si>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</si>
  <si>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</si>
  <si>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</si>
  <si>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</si>
  <si>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</si>
  <si>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</si>
  <si>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</si>
  <si>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</si>
  <si>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</si>
  <si>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</si>
  <si>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</si>
  <si>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</si>
  <si>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</si>
  <si>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</si>
  <si>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</si>
  <si>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</si>
  <si>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</si>
  <si>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</si>
  <si>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</si>
  <si>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</si>
  <si>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</si>
  <si>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</si>
  <si>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</si>
  <si>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</si>
  <si>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</si>
  <si>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</si>
  <si>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</si>
  <si>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</si>
  <si>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</si>
  <si>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</si>
  <si>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</si>
  <si>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</si>
  <si>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</si>
  <si>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</si>
  <si>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</si>
  <si>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</si>
  <si>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</si>
  <si>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</si>
  <si>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</si>
  <si>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</si>
  <si>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</si>
  <si>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</si>
  <si>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</si>
  <si>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</si>
  <si>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</si>
  <si>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</si>
  <si>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</si>
  <si>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</si>
  <si>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</si>
  <si>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</si>
  <si>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</si>
  <si>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</si>
  <si>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</si>
  <si>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</si>
  <si>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</si>
  <si>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</si>
  <si>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</si>
  <si>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</si>
  <si>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</si>
  <si>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</si>
  <si>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</si>
  <si>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</si>
  <si>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</si>
  <si>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</si>
  <si>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</si>
  <si>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</si>
  <si>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</si>
  <si>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</si>
  <si>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</si>
  <si>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</si>
  <si>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</si>
  <si>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</si>
  <si>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</si>
  <si>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</si>
  <si>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</si>
  <si>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</si>
  <si>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</si>
  <si>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</si>
  <si>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</si>
  <si>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</si>
  <si>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</si>
  <si>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</si>
  <si>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</si>
  <si>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</si>
  <si>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</si>
  <si>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</si>
  <si>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</si>
  <si>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</si>
  <si>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</si>
  <si>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</si>
  <si>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</si>
  <si>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</si>
  <si>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</si>
  <si>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</si>
  <si>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</si>
  <si>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</si>
  <si>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</si>
  <si>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</si>
  <si>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</si>
  <si>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</si>
  <si>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</si>
  <si>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</si>
  <si>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</si>
  <si>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</si>
  <si>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</si>
  <si>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</si>
  <si>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</si>
  <si>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</si>
  <si>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</si>
  <si>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</si>
  <si>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</si>
  <si>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</si>
  <si>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</si>
  <si>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</si>
  <si>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</si>
  <si>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</si>
  <si>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</si>
  <si>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</si>
  <si>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</si>
  <si>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</si>
  <si>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</si>
  <si>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</si>
  <si>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</si>
  <si>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</si>
  <si>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</si>
  <si>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</si>
  <si>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</si>
  <si>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</si>
  <si>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</si>
  <si>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</si>
  <si>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</si>
  <si>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</si>
  <si>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</si>
  <si>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</si>
  <si>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</si>
  <si>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</si>
  <si>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</si>
  <si>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</si>
  <si>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</si>
  <si>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</si>
  <si>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</si>
  <si>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</si>
  <si>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</si>
  <si>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</si>
  <si>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</si>
  <si>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</si>
  <si>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</si>
  <si>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</si>
  <si>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</si>
  <si>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</si>
  <si>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</si>
  <si>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</si>
  <si>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</si>
  <si>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</si>
  <si>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</si>
  <si>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</si>
  <si>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</si>
  <si>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</si>
  <si>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</si>
  <si>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</si>
  <si>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</si>
  <si>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</si>
  <si>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</si>
  <si>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</si>
  <si>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</si>
  <si>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</si>
  <si>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</si>
  <si>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</si>
  <si>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</si>
  <si>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</si>
  <si>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</si>
  <si>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</si>
  <si>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</si>
  <si>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</si>
  <si>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</si>
  <si>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</si>
  <si>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</si>
  <si>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</si>
  <si>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</si>
  <si>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</si>
  <si>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</si>
  <si>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</si>
  <si>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</si>
  <si>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</si>
  <si>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</si>
  <si>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</si>
  <si>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</si>
  <si>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</si>
  <si>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</si>
  <si>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</si>
  <si>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</si>
  <si>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</si>
  <si>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</si>
  <si>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</si>
  <si>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</si>
  <si>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</si>
  <si>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</si>
  <si>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</si>
  <si>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</si>
  <si>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</si>
  <si>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</si>
  <si>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</si>
  <si>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</si>
  <si>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</si>
  <si>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</si>
  <si>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</si>
  <si>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</si>
  <si>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</si>
  <si>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</si>
  <si>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</si>
  <si>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</si>
  <si>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</si>
  <si>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</si>
  <si>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</si>
  <si>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</si>
  <si>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</si>
  <si>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</si>
  <si>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</si>
  <si>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</si>
  <si>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</si>
  <si>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</si>
  <si>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</si>
  <si>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</si>
  <si>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</si>
  <si>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</si>
  <si>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</si>
  <si>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</si>
  <si>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</si>
  <si>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</si>
  <si>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</si>
  <si>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</si>
  <si>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</si>
  <si>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</si>
  <si>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</si>
  <si>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</si>
  <si>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</si>
  <si>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</si>
  <si>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</si>
  <si>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</si>
  <si>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</si>
  <si>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</si>
  <si>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</si>
  <si>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</si>
  <si>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</si>
  <si>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</si>
  <si>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</si>
  <si>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</si>
  <si>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</si>
  <si>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</si>
  <si>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</si>
  <si>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</si>
  <si>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</si>
  <si>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</si>
  <si>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</si>
  <si>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</si>
  <si>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</si>
  <si>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</si>
  <si>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</si>
  <si>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</si>
  <si>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</si>
  <si>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</si>
  <si>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</si>
  <si>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</si>
  <si>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</si>
  <si>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</si>
  <si>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</si>
  <si>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</si>
  <si>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</si>
  <si>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</si>
  <si>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</si>
  <si>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</si>
  <si>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</si>
  <si>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</si>
  <si>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</si>
  <si>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</si>
  <si>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</si>
  <si>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</si>
  <si>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</si>
  <si>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</si>
  <si>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</si>
  <si>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</si>
  <si>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</si>
  <si>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</si>
  <si>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</si>
  <si>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</si>
  <si>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</si>
  <si>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</si>
  <si>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</si>
  <si>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</si>
  <si>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</si>
  <si>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</si>
  <si>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</si>
  <si>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</si>
  <si>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</si>
  <si>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</si>
  <si>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</si>
  <si>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</si>
  <si>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</si>
  <si>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</si>
  <si>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</si>
  <si>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</si>
  <si>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</si>
  <si>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</si>
  <si>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</si>
  <si>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</si>
  <si>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</si>
  <si>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</si>
  <si>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</si>
  <si>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</si>
  <si>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</si>
  <si>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</si>
  <si>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</si>
  <si>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</si>
  <si>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</si>
  <si>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</si>
  <si>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</si>
  <si>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</si>
  <si>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</si>
  <si>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</si>
  <si>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</si>
  <si>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</si>
  <si>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</si>
  <si>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</si>
  <si>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</si>
  <si>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</si>
  <si>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</si>
  <si>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</si>
  <si>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</si>
  <si>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</si>
  <si>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</si>
  <si>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</si>
  <si>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</si>
  <si>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</si>
  <si>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</si>
  <si>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</si>
  <si>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</si>
  <si>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</si>
  <si>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</si>
  <si>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</si>
  <si>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</si>
  <si>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</si>
  <si>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</si>
  <si>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</si>
  <si>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</si>
  <si>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</si>
  <si>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</si>
  <si>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</si>
  <si>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</si>
  <si>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</si>
  <si>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</si>
  <si>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</si>
  <si>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</si>
  <si>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</si>
  <si>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</si>
  <si>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</si>
  <si>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</si>
  <si>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</si>
  <si>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</si>
  <si>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</si>
  <si>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</si>
  <si>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</si>
  <si>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</si>
  <si>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</si>
  <si>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</si>
  <si>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</si>
  <si>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</si>
  <si>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</si>
  <si>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</si>
  <si>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</si>
  <si>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</si>
  <si>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</si>
  <si>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</si>
  <si>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</si>
  <si>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</si>
  <si>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</si>
  <si>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</si>
  <si>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</si>
  <si>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</si>
  <si>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</si>
  <si>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</si>
  <si>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</si>
  <si>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</si>
  <si>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</si>
  <si>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</si>
  <si>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</si>
  <si>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</si>
  <si>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</si>
  <si>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</si>
  <si>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</si>
  <si>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</si>
  <si>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</si>
  <si>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</si>
  <si>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</si>
  <si>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</si>
  <si>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</si>
  <si>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</si>
  <si>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</si>
  <si>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</si>
  <si>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</si>
  <si>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</si>
  <si>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</si>
  <si>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</si>
  <si>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</si>
  <si>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</si>
  <si>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</si>
  <si>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</si>
  <si>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</si>
  <si>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</si>
  <si>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</si>
  <si>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</si>
  <si>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</si>
  <si>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</si>
  <si>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</si>
  <si>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</si>
  <si>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</si>
  <si>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</si>
  <si>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</si>
  <si>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</si>
  <si>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</si>
  <si>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</si>
  <si>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</si>
  <si>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</si>
  <si>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</si>
  <si>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</si>
  <si>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</si>
  <si>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</si>
  <si>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</si>
  <si>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</si>
  <si>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</si>
  <si>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</si>
  <si>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</si>
  <si>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</si>
  <si>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</si>
  <si>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</si>
  <si>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</si>
  <si>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</si>
  <si>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</si>
  <si>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</si>
  <si>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</si>
  <si>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</si>
  <si>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</si>
  <si>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</si>
  <si>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</si>
  <si>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</si>
  <si>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</si>
  <si>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</si>
  <si>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</si>
  <si>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</si>
  <si>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</si>
  <si>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</si>
  <si>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</si>
  <si>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</si>
  <si>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</si>
  <si>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</si>
  <si>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</si>
  <si>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</si>
  <si>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</si>
  <si>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</si>
  <si>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</si>
  <si>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</si>
  <si>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</si>
  <si>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</si>
  <si>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</si>
  <si>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</si>
  <si>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</si>
  <si>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</si>
  <si>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</si>
  <si>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</si>
  <si>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</si>
  <si>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</si>
  <si>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</si>
  <si>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</si>
  <si>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</si>
  <si>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</si>
  <si>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</si>
  <si>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</si>
  <si>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</si>
  <si>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</si>
  <si>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</si>
  <si>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</si>
  <si>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</si>
  <si>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</si>
  <si>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</si>
  <si>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</si>
  <si>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</si>
  <si>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</si>
  <si>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</si>
  <si>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</si>
  <si>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</si>
  <si>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</si>
  <si>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</si>
  <si>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</si>
  <si>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</si>
  <si>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</si>
  <si>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</si>
  <si>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</si>
  <si>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</si>
  <si>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</si>
  <si>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</si>
  <si>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</si>
  <si>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</si>
  <si>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</si>
  <si>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</si>
  <si>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</si>
  <si>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</si>
  <si>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</si>
  <si>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</si>
  <si>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</si>
  <si>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</si>
  <si>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</si>
  <si>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</si>
  <si>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</si>
  <si>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</si>
  <si>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</si>
  <si>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</si>
  <si>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</si>
  <si>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</si>
  <si>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</si>
  <si>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</si>
  <si>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</si>
  <si>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</si>
  <si>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</si>
  <si>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</si>
  <si>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</si>
  <si>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</si>
  <si>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</si>
  <si>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</si>
  <si>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</si>
  <si>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</si>
  <si>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</si>
  <si>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</si>
  <si>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</si>
  <si>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</si>
  <si>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</si>
  <si>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</si>
  <si>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</si>
  <si>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</si>
  <si>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</si>
  <si>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</si>
  <si>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</si>
  <si>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</si>
  <si>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</si>
  <si>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</si>
  <si>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</si>
  <si>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</si>
  <si>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</si>
  <si>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</si>
  <si>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</si>
  <si>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</si>
  <si>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</si>
  <si>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</si>
  <si>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</si>
  <si>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</si>
  <si>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</si>
  <si>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</si>
  <si>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</si>
  <si>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</si>
  <si>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</si>
  <si>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</si>
  <si>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</si>
  <si>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</si>
  <si>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</si>
  <si>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</si>
  <si>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</si>
  <si>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</si>
  <si>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</si>
  <si>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</si>
  <si>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</si>
  <si>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</si>
  <si>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</si>
  <si>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</si>
  <si>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</si>
  <si>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</si>
  <si>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</si>
  <si>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</si>
  <si>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</si>
  <si>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</si>
  <si>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</si>
  <si>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</si>
  <si>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</si>
  <si>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</si>
  <si>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</si>
  <si>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</si>
  <si>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</si>
  <si>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</si>
  <si>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</si>
  <si>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</si>
  <si>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</si>
  <si>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</si>
  <si>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</si>
  <si>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</si>
  <si>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</si>
  <si>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</si>
  <si>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</si>
  <si>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</si>
  <si>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</si>
  <si>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</si>
  <si>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</si>
  <si>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</si>
  <si>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</si>
  <si>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</si>
  <si>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</si>
  <si>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</si>
  <si>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</si>
  <si>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</si>
  <si>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</si>
  <si>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</si>
  <si>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</si>
  <si>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</si>
  <si>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</si>
  <si>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</si>
  <si>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</si>
  <si>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</si>
  <si>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</si>
  <si>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</si>
  <si>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</si>
  <si>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</si>
  <si>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</si>
  <si>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</si>
  <si>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</si>
  <si>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</si>
  <si>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</si>
  <si>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</si>
  <si>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</si>
  <si>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</si>
  <si>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</si>
  <si>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</si>
  <si>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</si>
  <si>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</si>
  <si>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</si>
  <si>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</si>
  <si>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</si>
  <si>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</si>
  <si>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</si>
  <si>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</si>
  <si>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</si>
  <si>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</si>
  <si>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</si>
  <si>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</si>
  <si>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</si>
  <si>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</si>
  <si>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</si>
  <si>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</si>
  <si>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</si>
  <si>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</si>
  <si>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</si>
  <si>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</si>
  <si>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</si>
  <si>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</si>
  <si>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</si>
  <si>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</si>
  <si>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</si>
  <si>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</si>
  <si>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</si>
  <si>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</si>
  <si>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</si>
  <si>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</si>
  <si>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</si>
  <si>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</si>
  <si>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</si>
  <si>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</si>
  <si>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</si>
  <si>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</si>
  <si>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</si>
  <si>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</si>
  <si>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</si>
  <si>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</si>
  <si>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</si>
  <si>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</si>
  <si>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</si>
  <si>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</si>
  <si>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</si>
  <si>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</si>
  <si>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</si>
  <si>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</si>
  <si>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</si>
  <si>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</si>
  <si>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</si>
  <si>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</si>
  <si>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</si>
  <si>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</si>
  <si>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</si>
  <si>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</si>
  <si>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</si>
  <si>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</si>
  <si>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</si>
  <si>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</si>
  <si>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</si>
  <si>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</si>
  <si>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</si>
  <si>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</si>
  <si>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</si>
  <si>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</si>
  <si>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</si>
  <si>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</si>
  <si>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</si>
  <si>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</si>
  <si>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</si>
  <si>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</si>
  <si>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</si>
  <si>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</si>
  <si>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</si>
  <si>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</si>
  <si>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</si>
  <si>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</si>
  <si>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</si>
  <si>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</si>
  <si>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</si>
  <si>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</si>
  <si>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</si>
  <si>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</si>
  <si>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</si>
  <si>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</si>
  <si>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</si>
  <si>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</si>
  <si>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</si>
  <si>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</si>
  <si>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</si>
  <si>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</si>
  <si>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</si>
  <si>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</si>
  <si>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</si>
  <si>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</si>
  <si>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</si>
  <si>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</si>
  <si>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</si>
  <si>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</si>
  <si>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</si>
  <si>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</si>
  <si>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</si>
  <si>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</si>
  <si>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</si>
  <si>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</si>
  <si>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</si>
  <si>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</si>
  <si>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</si>
  <si>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</si>
  <si>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</si>
  <si>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</si>
  <si>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</si>
  <si>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</si>
  <si>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</si>
  <si>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</si>
  <si>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</si>
  <si>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</si>
  <si>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</si>
  <si>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</si>
  <si>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</si>
  <si>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</si>
  <si>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</si>
  <si>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</si>
  <si>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</si>
  <si>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</si>
  <si>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</si>
  <si>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</si>
  <si>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</si>
  <si>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</si>
  <si>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</si>
  <si>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</si>
  <si>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</si>
  <si>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</si>
  <si>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</si>
  <si>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</si>
  <si>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</si>
  <si>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</si>
  <si>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</si>
  <si>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</si>
  <si>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</si>
  <si>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</si>
  <si>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</si>
  <si>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</si>
  <si>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</si>
  <si>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</si>
  <si>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</si>
  <si>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</si>
  <si>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</si>
  <si>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</si>
  <si>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</si>
  <si>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</si>
  <si>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</si>
  <si>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</si>
  <si>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</si>
  <si>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</si>
  <si>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</si>
  <si>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</si>
  <si>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</si>
  <si>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</si>
  <si>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</si>
  <si>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</si>
  <si>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</si>
  <si>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</si>
  <si>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</si>
  <si>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</si>
  <si>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</si>
  <si>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</si>
  <si>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</si>
  <si>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</si>
  <si>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</si>
  <si>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</si>
  <si>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</si>
  <si>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</si>
  <si>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</si>
  <si>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</si>
  <si>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</si>
  <si>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</si>
  <si>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</si>
  <si>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</si>
  <si>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</si>
  <si>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</si>
  <si>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</si>
  <si>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</si>
  <si>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</si>
  <si>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</si>
  <si>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</si>
  <si>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</si>
  <si>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</si>
  <si>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</si>
  <si>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</si>
  <si>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</si>
  <si>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</si>
  <si>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</si>
  <si>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</si>
  <si>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</si>
  <si>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</si>
  <si>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</si>
  <si>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</si>
  <si>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</si>
  <si>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</si>
  <si>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</si>
  <si>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</si>
  <si>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</si>
  <si>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</si>
  <si>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</si>
  <si>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</si>
  <si>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</si>
  <si>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</si>
  <si>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</si>
  <si>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</si>
  <si>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</si>
  <si>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</si>
  <si>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</si>
  <si>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</si>
  <si>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</si>
  <si>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</si>
  <si>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</si>
  <si>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</si>
  <si>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</si>
  <si>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</si>
  <si>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</si>
  <si>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</si>
  <si>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</si>
  <si>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</si>
  <si>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</si>
  <si>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</si>
  <si>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</si>
  <si>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</si>
  <si>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</si>
  <si>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</si>
  <si>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</si>
  <si>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</si>
  <si>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</si>
  <si>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</si>
  <si>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</si>
  <si>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</si>
  <si>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</si>
  <si>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</si>
  <si>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</si>
  <si>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</si>
  <si>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</si>
  <si>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</si>
  <si>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</si>
  <si>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</si>
  <si>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</si>
  <si>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</si>
  <si>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</si>
  <si>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</si>
  <si>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</si>
  <si>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</si>
  <si>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</si>
  <si>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</si>
  <si>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</si>
  <si>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</si>
  <si>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</si>
  <si>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</si>
  <si>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</si>
  <si>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</si>
  <si>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</si>
  <si>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</si>
  <si>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</si>
  <si>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</si>
  <si>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</si>
  <si>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</si>
  <si>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</si>
  <si>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</si>
  <si>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</si>
  <si>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</si>
  <si>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</si>
  <si>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</si>
  <si>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</si>
  <si>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</si>
  <si>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</si>
  <si>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</si>
  <si>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</si>
  <si>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</si>
  <si>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</si>
  <si>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</si>
  <si>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</si>
  <si>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</si>
  <si>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</si>
  <si>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</si>
  <si>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</si>
  <si>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</si>
  <si>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</si>
  <si>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</si>
  <si>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</si>
  <si>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</si>
  <si>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</si>
  <si>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</si>
  <si>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</si>
  <si>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</si>
  <si>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</si>
  <si>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</si>
  <si>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</si>
  <si>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</si>
  <si>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</si>
  <si>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</si>
  <si>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</si>
  <si>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</si>
  <si>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</si>
  <si>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</si>
  <si>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</si>
  <si>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</si>
  <si>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</si>
  <si>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</si>
  <si>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</si>
  <si>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</si>
  <si>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</si>
  <si>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</si>
  <si>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</si>
  <si>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</si>
  <si>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</si>
  <si>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</si>
  <si>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</si>
  <si>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</si>
  <si>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</si>
  <si>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</si>
  <si>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</si>
  <si>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</si>
  <si>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</si>
  <si>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</si>
  <si>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</si>
  <si>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</si>
  <si>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</si>
  <si>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</si>
  <si>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</si>
  <si>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</si>
  <si>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</si>
  <si>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</si>
  <si>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</si>
  <si>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</si>
  <si>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</si>
  <si>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</si>
  <si>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</si>
  <si>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</si>
  <si>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</si>
  <si>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</si>
  <si>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</si>
  <si>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</si>
  <si>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</si>
  <si>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</si>
  <si>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</si>
  <si>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</si>
  <si>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</si>
  <si>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</si>
  <si>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</si>
  <si>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</si>
  <si>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</si>
  <si>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</si>
  <si>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</si>
  <si>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</si>
  <si>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</si>
  <si>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</si>
  <si>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</si>
  <si>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</si>
  <si>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</si>
  <si>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</si>
  <si>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</si>
  <si>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</si>
  <si>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</si>
  <si>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</si>
  <si>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</si>
  <si>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</si>
  <si>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</si>
  <si>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</si>
  <si>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</si>
  <si>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</si>
  <si>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</si>
  <si>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</si>
  <si>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</si>
  <si>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</si>
  <si>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</si>
  <si>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</si>
  <si>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</si>
  <si>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</si>
  <si>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</si>
  <si>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</si>
  <si>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</si>
  <si>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</si>
  <si>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</si>
  <si>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</si>
  <si>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</si>
  <si>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</si>
  <si>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</si>
  <si>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</si>
  <si>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</si>
  <si>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</si>
  <si>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</si>
  <si>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</si>
  <si>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</si>
  <si>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</si>
  <si>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</si>
  <si>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</si>
  <si>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</si>
  <si>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</si>
  <si>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</si>
  <si>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</si>
  <si>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</si>
  <si>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</si>
  <si>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</si>
  <si>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</si>
  <si>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</si>
  <si>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</si>
  <si>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</si>
  <si>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</si>
  <si>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</si>
  <si>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</si>
  <si>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</si>
  <si>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</si>
  <si>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</si>
  <si>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</si>
  <si>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</si>
  <si>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</si>
  <si>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</si>
  <si>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</si>
  <si>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</si>
  <si>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</si>
  <si>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</si>
  <si>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</si>
  <si>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</si>
  <si>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</si>
  <si>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</si>
  <si>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</si>
  <si>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</si>
  <si>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</si>
  <si>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</si>
  <si>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</si>
  <si>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</si>
  <si>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</si>
  <si>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</si>
  <si>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</si>
  <si>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</si>
  <si>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</si>
  <si>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</si>
  <si>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</si>
  <si>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</si>
  <si>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</si>
  <si>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</si>
  <si>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</si>
  <si>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</si>
  <si>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</si>
  <si>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</si>
  <si>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</si>
  <si>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</si>
  <si>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</si>
  <si>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</si>
  <si>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</si>
  <si>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</si>
  <si>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</si>
  <si>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</si>
  <si>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</si>
  <si>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</si>
  <si>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</si>
  <si>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</si>
  <si>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</si>
  <si>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</si>
  <si>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</si>
  <si>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</si>
  <si>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</si>
  <si>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</si>
  <si>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</si>
  <si>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</si>
  <si>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</si>
  <si>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</si>
  <si>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</si>
  <si>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</si>
  <si>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</si>
  <si>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</si>
  <si>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</si>
  <si>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</si>
  <si>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</si>
  <si>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</si>
  <si>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</si>
  <si>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</si>
  <si>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</si>
  <si>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</si>
  <si>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</si>
  <si>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</si>
  <si>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</si>
  <si>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</si>
  <si>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</si>
  <si>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</si>
  <si>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</si>
  <si>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</si>
  <si>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</si>
  <si>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</si>
  <si>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</si>
  <si>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</si>
  <si>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</si>
  <si>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</si>
  <si>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</si>
  <si>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</si>
  <si>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</si>
  <si>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</si>
  <si>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</si>
  <si>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</si>
  <si>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</si>
  <si>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</si>
  <si>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</si>
  <si>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</si>
  <si>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</si>
  <si>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</si>
  <si>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</si>
  <si>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</si>
  <si>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</si>
  <si>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</si>
  <si>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</si>
  <si>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</si>
  <si>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</si>
  <si>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</si>
  <si>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</si>
  <si>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</si>
  <si>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</si>
  <si>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</si>
  <si>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</si>
  <si>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</si>
  <si>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</si>
  <si>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</si>
  <si>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</si>
  <si>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</si>
  <si>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</si>
  <si>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</si>
  <si>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</si>
  <si>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</si>
  <si>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</si>
  <si>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</si>
  <si>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</si>
  <si>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</si>
  <si>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</si>
  <si>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</si>
  <si>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</si>
  <si>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</si>
  <si>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</si>
  <si>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</si>
  <si>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</si>
  <si>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</si>
  <si>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</si>
  <si>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</si>
  <si>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</si>
  <si>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</si>
  <si>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</si>
  <si>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</si>
  <si>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</si>
  <si>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</si>
  <si>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</si>
  <si>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</si>
  <si>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</si>
  <si>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</si>
  <si>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</si>
  <si>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</si>
  <si>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</si>
  <si>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</si>
  <si>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</si>
  <si>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</si>
  <si>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</si>
  <si>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</si>
  <si>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</si>
  <si>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</si>
  <si>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</si>
  <si>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</si>
  <si>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</si>
  <si>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</si>
  <si>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</si>
  <si>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</si>
  <si>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</si>
  <si>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</si>
  <si>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</si>
  <si>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</si>
  <si>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</si>
  <si>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</si>
  <si>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</si>
  <si>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</si>
  <si>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</si>
  <si>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</si>
  <si>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</si>
  <si>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</si>
  <si>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</si>
  <si>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</si>
  <si>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</si>
  <si>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</si>
  <si>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</si>
  <si>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</si>
  <si>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</si>
  <si>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</si>
  <si>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</si>
  <si>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</si>
  <si>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</si>
  <si>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</si>
  <si>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</si>
  <si>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</si>
  <si>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</si>
  <si>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</si>
  <si>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</si>
  <si>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</si>
  <si>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</si>
  <si>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</si>
  <si>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</si>
  <si>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</si>
  <si>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</si>
  <si>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</si>
  <si>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</si>
  <si>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</si>
  <si>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</si>
  <si>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</si>
  <si>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</si>
  <si>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</si>
  <si>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</si>
  <si>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</si>
  <si>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</si>
  <si>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</si>
  <si>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</si>
  <si>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</si>
  <si>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</si>
  <si>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</si>
  <si>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</si>
  <si>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</si>
  <si>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</si>
  <si>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</si>
  <si>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</si>
  <si>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</si>
  <si>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</si>
  <si>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</si>
  <si>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</si>
  <si>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</si>
  <si>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</si>
  <si>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</si>
  <si>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</si>
  <si>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</si>
  <si>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</si>
  <si>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</si>
  <si>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</si>
  <si>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</si>
  <si>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</si>
  <si>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</si>
  <si>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</si>
  <si>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</si>
  <si>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</si>
  <si>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</si>
  <si>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</si>
  <si>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</si>
  <si>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</si>
  <si>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</si>
  <si>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</si>
  <si>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</si>
  <si>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</si>
  <si>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</si>
  <si>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</si>
  <si>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</si>
  <si>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</si>
  <si>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</si>
  <si>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</si>
  <si>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</si>
  <si>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</si>
  <si>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</si>
  <si>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</si>
  <si>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</si>
  <si>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</si>
  <si>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</si>
  <si>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</si>
  <si>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</si>
  <si>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</si>
  <si>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</si>
  <si>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</si>
  <si>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</si>
  <si>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</si>
  <si>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</si>
  <si>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</si>
  <si>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</si>
  <si>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</si>
  <si>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</si>
  <si>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</si>
  <si>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</si>
  <si>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</si>
  <si>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</si>
  <si>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</si>
  <si>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</si>
  <si>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</si>
  <si>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</si>
  <si>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</si>
  <si>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</si>
  <si>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</si>
  <si>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</si>
  <si>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</si>
  <si>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</si>
  <si>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</si>
  <si>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</si>
  <si>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</si>
  <si>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</si>
  <si>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</si>
  <si>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</si>
  <si>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</si>
  <si>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</si>
  <si>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</si>
  <si>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</si>
  <si>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</si>
  <si>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</si>
  <si>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</si>
  <si>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</si>
  <si>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</si>
  <si>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</si>
  <si>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</si>
  <si>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</si>
  <si>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</si>
  <si>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</si>
  <si>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</si>
  <si>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</si>
  <si>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</si>
  <si>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</si>
  <si>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</si>
  <si>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</si>
  <si>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</si>
  <si>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</si>
  <si>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</si>
  <si>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</si>
  <si>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</si>
  <si>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</si>
  <si>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</si>
  <si>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</si>
  <si>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</si>
  <si>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</si>
  <si>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</si>
  <si>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</si>
  <si>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</si>
  <si>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</si>
  <si>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</si>
  <si>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</si>
  <si>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</si>
  <si>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</si>
  <si>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</si>
  <si>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</si>
  <si>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</si>
  <si>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</si>
  <si>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</si>
  <si>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</si>
  <si>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</si>
  <si>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</si>
  <si>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</si>
  <si>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</si>
  <si>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</si>
  <si>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</si>
  <si>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</si>
  <si>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</si>
  <si>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</si>
  <si>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</si>
  <si>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</si>
  <si>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</si>
  <si>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</si>
  <si>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</si>
  <si>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</si>
  <si>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</si>
  <si>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</si>
  <si>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</si>
  <si>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</si>
  <si>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</si>
  <si>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</si>
  <si>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</si>
  <si>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</si>
  <si>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</si>
  <si>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</si>
  <si>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</si>
  <si>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</si>
  <si>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</si>
  <si>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</si>
  <si>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</si>
  <si>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</si>
  <si>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</si>
  <si>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</si>
  <si>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</si>
  <si>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</si>
  <si>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</si>
  <si>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</si>
  <si>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</si>
  <si>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</si>
  <si>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</si>
  <si>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</si>
  <si>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</si>
  <si>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</si>
  <si>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</si>
  <si>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</si>
  <si>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</si>
  <si>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</si>
  <si>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</si>
  <si>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</si>
  <si>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</si>
  <si>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</si>
  <si>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</si>
  <si>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</si>
  <si>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</si>
  <si>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</si>
  <si>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</si>
  <si>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</si>
  <si>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</si>
  <si>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</si>
  <si>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</si>
  <si>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</si>
  <si>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</si>
  <si>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</si>
  <si>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</si>
  <si>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</si>
  <si>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</si>
  <si>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</si>
  <si>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</si>
  <si>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</si>
  <si>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</si>
  <si>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</si>
  <si>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</si>
  <si>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</si>
  <si>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</si>
  <si>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</si>
  <si>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</si>
  <si>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</si>
  <si>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</si>
  <si>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</si>
  <si>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</si>
  <si>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</si>
  <si>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</si>
  <si>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</si>
  <si>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</si>
  <si>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</si>
  <si>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</si>
  <si>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</si>
  <si>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</si>
  <si>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</si>
  <si>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</si>
  <si>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</si>
  <si>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</si>
  <si>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</si>
  <si>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</si>
  <si>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</si>
  <si>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</si>
  <si>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</si>
  <si>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</si>
  <si>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</si>
  <si>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</si>
  <si>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</si>
  <si>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</si>
  <si>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</si>
  <si>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</si>
  <si>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</si>
  <si>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</si>
  <si>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</si>
  <si>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</si>
  <si>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</si>
  <si>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</si>
  <si>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</si>
  <si>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</si>
  <si>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</si>
  <si>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</si>
  <si>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</si>
  <si>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</si>
  <si>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</si>
  <si>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</si>
  <si>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</si>
  <si>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</si>
  <si>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</si>
  <si>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</si>
  <si>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</si>
  <si>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</si>
  <si>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</si>
  <si>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</si>
  <si>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</si>
  <si>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</si>
  <si>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</si>
  <si>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</si>
  <si>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</si>
  <si>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</si>
  <si>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</si>
  <si>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</si>
  <si>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</si>
  <si>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</si>
  <si>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</si>
  <si>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</si>
  <si>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</si>
  <si>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</si>
  <si>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</si>
  <si>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</si>
  <si>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</si>
  <si>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</si>
  <si>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</si>
  <si>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</si>
  <si>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</si>
  <si>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</si>
  <si>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</si>
  <si>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</si>
  <si>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</si>
  <si>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</si>
  <si>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</si>
  <si>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</si>
  <si>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</si>
  <si>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</si>
  <si>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</si>
  <si>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</si>
  <si>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</si>
  <si>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</si>
  <si>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</si>
  <si>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</si>
  <si>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</si>
  <si>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</si>
  <si>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</si>
  <si>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</si>
  <si>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</si>
  <si>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</si>
  <si>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</si>
  <si>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</si>
  <si>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</si>
  <si>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</si>
  <si>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</si>
  <si>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</si>
  <si>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</si>
  <si>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</si>
  <si>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</si>
  <si>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</si>
  <si>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</si>
  <si>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</si>
  <si>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</si>
  <si>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</si>
  <si>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</si>
  <si>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</si>
  <si>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</si>
  <si>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</si>
  <si>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</si>
  <si>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</si>
  <si>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</si>
  <si>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</si>
  <si>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</si>
  <si>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</si>
  <si>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</si>
  <si>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</si>
  <si>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</si>
  <si>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</si>
  <si>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</si>
  <si>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</si>
  <si>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</si>
  <si>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</si>
  <si>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</si>
  <si>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</si>
  <si>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</si>
  <si>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</si>
  <si>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</si>
  <si>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</si>
  <si>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</si>
  <si>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</si>
  <si>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</si>
  <si>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</si>
  <si>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</si>
  <si>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</si>
  <si>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</si>
  <si>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</si>
  <si>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</si>
  <si>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</si>
  <si>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</si>
  <si>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</si>
  <si>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</si>
  <si>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</si>
  <si>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</si>
  <si>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</si>
  <si>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</si>
  <si>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</si>
  <si>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</si>
  <si>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</si>
  <si>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</si>
  <si>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</si>
  <si>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</si>
  <si>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</si>
  <si>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</si>
  <si>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</si>
  <si>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</si>
  <si>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</si>
  <si>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</si>
  <si>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</si>
  <si>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</si>
  <si>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</si>
  <si>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</si>
  <si>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</si>
  <si>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</si>
  <si>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</si>
  <si>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</si>
  <si>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</si>
  <si>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</si>
  <si>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</si>
  <si>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</si>
  <si>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</si>
  <si>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</si>
  <si>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</si>
  <si>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</si>
  <si>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</si>
  <si>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</si>
  <si>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</si>
  <si>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</si>
  <si>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</si>
  <si>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</si>
  <si>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</si>
  <si>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</si>
  <si>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</si>
  <si>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</si>
  <si>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</si>
  <si>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</si>
  <si>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</si>
  <si>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</si>
  <si>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</si>
  <si>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</si>
  <si>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</si>
  <si>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</si>
  <si>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</si>
  <si>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</si>
  <si>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</si>
  <si>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</si>
  <si>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</si>
  <si>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</si>
  <si>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</si>
  <si>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</si>
  <si>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</si>
  <si>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</si>
  <si>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</si>
  <si>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</si>
  <si>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</si>
  <si>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</si>
  <si>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</si>
  <si>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</si>
  <si>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</si>
  <si>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</si>
  <si>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</si>
  <si>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</si>
  <si>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</si>
  <si>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</si>
  <si>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</si>
  <si>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</si>
  <si>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</si>
  <si>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</si>
  <si>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</si>
  <si>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</si>
  <si>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</si>
  <si>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</si>
  <si>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</si>
  <si>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</si>
  <si>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</si>
  <si>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</si>
  <si>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</si>
  <si>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</si>
  <si>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</si>
  <si>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</si>
  <si>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</si>
  <si>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</si>
  <si>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</si>
  <si>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</si>
  <si>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</si>
  <si>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</si>
  <si>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</si>
  <si>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</si>
  <si>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</si>
  <si>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</si>
  <si>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</si>
  <si>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</si>
  <si>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</si>
  <si>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</si>
  <si>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</si>
  <si>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</si>
  <si>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</si>
  <si>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</si>
  <si>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</si>
  <si>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</si>
  <si>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</si>
  <si>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</si>
  <si>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</si>
  <si>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</si>
  <si>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</si>
  <si>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</si>
  <si>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</si>
  <si>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</si>
  <si>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</si>
  <si>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</si>
  <si>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</si>
  <si>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</si>
  <si>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</si>
  <si>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</si>
  <si>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</si>
  <si>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</si>
  <si>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</si>
  <si>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</si>
  <si>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</si>
  <si>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</si>
  <si>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</si>
  <si>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</si>
  <si>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</si>
  <si>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</si>
  <si>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</si>
  <si>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</si>
  <si>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</si>
  <si>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</si>
  <si>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</si>
  <si>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</si>
  <si>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</si>
  <si>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</si>
  <si>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</si>
  <si>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</si>
  <si>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</si>
  <si>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</si>
  <si>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</si>
  <si>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</si>
  <si>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</si>
  <si>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</si>
  <si>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</si>
  <si>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</si>
  <si>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</si>
  <si>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</si>
  <si>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</si>
  <si>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</si>
  <si>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</si>
  <si>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</si>
  <si>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</si>
  <si>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</si>
  <si>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</si>
  <si>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</si>
  <si>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</si>
  <si>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</si>
  <si>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</si>
  <si>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</si>
  <si>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</si>
  <si>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</si>
  <si>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</si>
  <si>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</si>
  <si>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</si>
  <si>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</si>
  <si>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</si>
  <si>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</si>
  <si>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</si>
  <si>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</si>
  <si>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</si>
  <si>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</si>
  <si>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</si>
  <si>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</si>
  <si>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</si>
  <si>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</si>
  <si>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</si>
  <si>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</si>
  <si>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</si>
  <si>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</si>
  <si>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</si>
  <si>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</si>
  <si>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</si>
  <si>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</si>
  <si>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</si>
  <si>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</si>
  <si>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</si>
  <si>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</si>
  <si>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</si>
  <si>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</si>
  <si>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</si>
  <si>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</si>
  <si>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</si>
  <si>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</si>
  <si>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</si>
  <si>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</si>
  <si>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</si>
  <si>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</si>
  <si>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</si>
  <si>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</si>
  <si>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</si>
  <si>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</si>
  <si>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</si>
  <si>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</si>
  <si>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</si>
  <si>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</si>
  <si>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</si>
  <si>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</si>
  <si>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</si>
  <si>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</si>
  <si>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</si>
  <si>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</si>
  <si>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</si>
  <si>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</si>
  <si>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</si>
  <si>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</si>
  <si>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</si>
  <si>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</si>
  <si>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</si>
  <si>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</si>
  <si>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</si>
  <si>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</si>
  <si>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</si>
  <si>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</si>
  <si>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</si>
  <si>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</si>
  <si>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</si>
  <si>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</si>
  <si>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</si>
  <si>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</si>
  <si>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</si>
  <si>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</si>
  <si>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</si>
  <si>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</si>
  <si>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</si>
  <si>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</si>
  <si>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</si>
  <si>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</si>
  <si>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</si>
  <si>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</si>
  <si>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</si>
  <si>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</si>
  <si>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</si>
  <si>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</si>
  <si>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</si>
  <si>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</si>
  <si>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</si>
  <si>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</si>
  <si>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</si>
  <si>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</si>
  <si>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</si>
  <si>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</si>
  <si>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</si>
  <si>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</si>
  <si>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</si>
  <si>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</si>
  <si>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</si>
  <si>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</si>
  <si>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</si>
  <si>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</si>
  <si>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</si>
  <si>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</si>
  <si>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</si>
  <si>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</si>
  <si>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</si>
  <si>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</si>
  <si>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</si>
  <si>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</si>
  <si>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</si>
  <si>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</si>
  <si>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</si>
  <si>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</si>
  <si>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</si>
  <si>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</si>
  <si>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</si>
  <si>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</si>
  <si>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</si>
  <si>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</si>
  <si>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</si>
  <si>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</si>
  <si>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</si>
  <si>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</si>
  <si>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</si>
  <si>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</si>
  <si>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</si>
  <si>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</si>
  <si>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</si>
  <si>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</si>
  <si>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</si>
  <si>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</si>
  <si>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</si>
  <si>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</si>
  <si>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</si>
  <si>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</si>
  <si>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</si>
  <si>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</si>
  <si>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</si>
  <si>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</si>
  <si>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</si>
  <si>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</si>
  <si>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</si>
  <si>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</si>
  <si>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</si>
  <si>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</si>
  <si>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</si>
  <si>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</si>
  <si>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</si>
  <si>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</si>
  <si>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</si>
  <si>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</si>
  <si>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</si>
  <si>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</si>
  <si>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</si>
  <si>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</si>
  <si>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</si>
  <si>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</si>
  <si>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</si>
  <si>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</si>
  <si>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</si>
  <si>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</si>
  <si>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</si>
  <si>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</si>
  <si>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</si>
  <si>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</si>
  <si>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</si>
  <si>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</si>
  <si>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</si>
  <si>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</si>
  <si>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</si>
  <si>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</si>
  <si>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</si>
  <si>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</si>
  <si>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</si>
  <si>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</si>
  <si>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</si>
  <si>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</si>
  <si>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</si>
  <si>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</si>
  <si>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</si>
  <si>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</si>
  <si>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</si>
  <si>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</si>
  <si>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</si>
  <si>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</si>
  <si>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</si>
  <si>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</si>
  <si>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</si>
  <si>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</si>
  <si>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</si>
  <si>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</si>
  <si>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</si>
  <si>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</si>
  <si>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</si>
  <si>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</si>
  <si>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</si>
  <si>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</si>
  <si>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</si>
  <si>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</si>
  <si>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</si>
  <si>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</si>
  <si>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</si>
  <si>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</si>
  <si>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</si>
  <si>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</si>
  <si>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</si>
  <si>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</si>
  <si>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</si>
  <si>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</si>
  <si>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</si>
  <si>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</si>
  <si>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</si>
  <si>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</si>
  <si>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</si>
  <si>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</si>
  <si>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</si>
  <si>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</si>
  <si>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</si>
  <si>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</si>
  <si>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</si>
  <si>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</si>
  <si>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</si>
  <si>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</si>
  <si>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</si>
  <si>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</si>
  <si>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</si>
  <si>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</si>
  <si>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</si>
  <si>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</si>
  <si>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</si>
  <si>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</si>
  <si>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</si>
  <si>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</si>
  <si>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</si>
  <si>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</si>
  <si>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</si>
  <si>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</si>
  <si>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</si>
  <si>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</si>
  <si>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</si>
  <si>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</si>
  <si>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</si>
  <si>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</si>
  <si>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</si>
  <si>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</si>
  <si>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</si>
  <si>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</si>
  <si>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</si>
  <si>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</si>
  <si>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</si>
  <si>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</si>
  <si>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</si>
  <si>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</si>
  <si>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</si>
  <si>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</si>
  <si>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</si>
  <si>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</si>
  <si>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</si>
  <si>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</si>
  <si>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</si>
  <si>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</si>
  <si>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</si>
  <si>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</si>
  <si>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</si>
  <si>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</si>
  <si>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</si>
  <si>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</si>
  <si>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</si>
  <si>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</si>
  <si>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</si>
  <si>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</si>
  <si>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</si>
  <si>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</si>
  <si>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</si>
  <si>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</si>
  <si>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</si>
  <si>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</si>
  <si>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</si>
  <si>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</si>
  <si>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</si>
  <si>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</si>
  <si>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</si>
  <si>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</si>
  <si>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</si>
  <si>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</si>
  <si>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</si>
  <si>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</si>
  <si>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</si>
  <si>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</si>
  <si>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</si>
  <si>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</si>
  <si>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</si>
  <si>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</si>
  <si>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</si>
  <si>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</si>
  <si>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</si>
  <si>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</si>
  <si>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</si>
  <si>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</si>
  <si>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</si>
  <si>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</si>
  <si>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</si>
  <si>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</si>
  <si>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</si>
  <si>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</si>
  <si>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</si>
  <si>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</si>
  <si>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</si>
  <si>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</si>
  <si>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</si>
  <si>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</si>
  <si>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</si>
  <si>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</si>
  <si>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</si>
  <si>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</si>
  <si>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</si>
  <si>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</si>
  <si>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</si>
  <si>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</si>
  <si>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</si>
  <si>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</si>
  <si>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</si>
  <si>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</si>
  <si>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</si>
  <si>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</si>
  <si>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</si>
  <si>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</si>
  <si>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</si>
  <si>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</si>
  <si>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</si>
  <si>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</si>
  <si>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</si>
  <si>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</si>
  <si>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</si>
  <si>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</si>
  <si>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</si>
  <si>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</si>
  <si>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</si>
  <si>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</si>
  <si>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</si>
  <si>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</si>
  <si>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</si>
  <si>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</si>
  <si>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</si>
  <si>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</si>
  <si>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</si>
  <si>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</si>
  <si>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</si>
  <si>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</si>
  <si>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</si>
  <si>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</si>
  <si>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</si>
  <si>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</si>
  <si>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</si>
  <si>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</si>
  <si>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</si>
  <si>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</si>
  <si>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</si>
  <si>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</si>
  <si>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</si>
  <si>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</si>
  <si>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</si>
  <si>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</si>
  <si>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</si>
  <si>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</si>
  <si>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</si>
  <si>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</si>
  <si>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</si>
  <si>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</si>
  <si>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</si>
  <si>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</si>
  <si>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</si>
  <si>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</si>
  <si>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</si>
  <si>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</si>
  <si>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</si>
  <si>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</si>
  <si>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</si>
  <si>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</si>
  <si>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</si>
  <si>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</si>
  <si>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</si>
  <si>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</si>
  <si>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</si>
  <si>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</si>
  <si>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</si>
  <si>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</si>
  <si>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</si>
  <si>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</si>
  <si>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</si>
  <si>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</si>
  <si>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</si>
  <si>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</si>
  <si>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</si>
  <si>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</si>
  <si>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</si>
  <si>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</si>
  <si>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</si>
  <si>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</si>
  <si>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</si>
  <si>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</si>
  <si>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</si>
  <si>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</si>
  <si>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</si>
  <si>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</si>
  <si>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</si>
  <si>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</si>
  <si>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</si>
  <si>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</si>
  <si>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</si>
  <si>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</si>
  <si>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</si>
  <si>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</si>
  <si>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</si>
  <si>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</si>
  <si>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</si>
  <si>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</si>
  <si>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</si>
  <si>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</si>
  <si>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</si>
  <si>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</si>
  <si>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</si>
  <si>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</si>
  <si>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</si>
  <si>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</si>
  <si>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</si>
  <si>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</si>
  <si>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</si>
  <si>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</si>
  <si>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</si>
  <si>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</si>
  <si>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</si>
  <si>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</si>
  <si>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</si>
  <si>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</si>
  <si>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</si>
  <si>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</si>
  <si>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</si>
  <si>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</si>
  <si>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</si>
  <si>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</si>
  <si>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</si>
  <si>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</si>
  <si>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</si>
  <si>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</si>
  <si>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</si>
  <si>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</si>
  <si>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</si>
  <si>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</si>
  <si>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</si>
  <si>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</si>
  <si>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</si>
  <si>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</si>
  <si>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</si>
  <si>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</si>
  <si>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</si>
  <si>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</si>
  <si>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</si>
  <si>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</si>
  <si>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</si>
  <si>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</si>
  <si>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</si>
  <si>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</si>
  <si>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</si>
  <si>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</si>
  <si>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</si>
  <si>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</si>
  <si>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</si>
  <si>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</si>
  <si>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</si>
  <si>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</si>
  <si>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</si>
  <si>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</si>
  <si>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</si>
  <si>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</si>
  <si>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</si>
  <si>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</si>
  <si>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</si>
  <si>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</si>
  <si>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</si>
  <si>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</si>
  <si>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</si>
  <si>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</si>
  <si>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</si>
  <si>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</si>
  <si>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</si>
  <si>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</si>
  <si>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</si>
  <si>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</si>
  <si>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</si>
  <si>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</si>
  <si>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</si>
  <si>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</si>
  <si>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</si>
  <si>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</si>
  <si>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</si>
  <si>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</si>
  <si>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</si>
  <si>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</si>
  <si>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</si>
  <si>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</si>
  <si>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</si>
  <si>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</si>
  <si>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</si>
  <si>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</si>
  <si>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</si>
  <si>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</si>
  <si>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</si>
  <si>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</si>
  <si>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</si>
  <si>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</si>
  <si>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</si>
  <si>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</si>
  <si>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</si>
  <si>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</si>
  <si>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</si>
  <si>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</si>
  <si>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</si>
  <si>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</si>
  <si>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</si>
  <si>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</si>
  <si>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</si>
  <si>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</si>
  <si>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</si>
  <si>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</si>
  <si>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</si>
  <si>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</si>
  <si>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</si>
  <si>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</si>
  <si>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</si>
  <si>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</si>
  <si>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</si>
  <si>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</si>
  <si>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</si>
  <si>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</si>
  <si>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</si>
  <si>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</si>
  <si>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</si>
  <si>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</si>
  <si>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</si>
  <si>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</si>
  <si>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</si>
  <si>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</si>
  <si>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</si>
  <si>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</si>
  <si>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</si>
  <si>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</si>
  <si>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</si>
  <si>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</si>
  <si>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</si>
  <si>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</si>
  <si>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</si>
  <si>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</si>
  <si>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</si>
  <si>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</si>
  <si>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</si>
  <si>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</si>
  <si>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</si>
  <si>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</si>
  <si>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</si>
  <si>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</si>
  <si>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</si>
  <si>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</si>
  <si>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</si>
  <si>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</si>
  <si>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</si>
  <si>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</si>
  <si>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</si>
  <si>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</si>
  <si>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</si>
  <si>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</si>
  <si>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</si>
  <si>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</si>
  <si>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</si>
  <si>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</si>
  <si>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</si>
  <si>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</si>
  <si>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</si>
  <si>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</si>
  <si>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</si>
  <si>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</si>
  <si>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</si>
  <si>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</si>
  <si>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</si>
  <si>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</si>
  <si>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</si>
  <si>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</si>
  <si>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</si>
  <si>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</si>
  <si>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</si>
  <si>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</si>
  <si>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</si>
  <si>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</si>
  <si>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</si>
  <si>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</si>
  <si>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</si>
  <si>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</si>
  <si>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</si>
  <si>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</si>
  <si>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</si>
  <si>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</si>
  <si>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</si>
  <si>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</si>
  <si>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</si>
  <si>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</si>
  <si>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</si>
  <si>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</si>
  <si>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</si>
  <si>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</si>
  <si>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</si>
  <si>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</si>
  <si>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</si>
  <si>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</si>
  <si>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</si>
  <si>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</si>
  <si>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</si>
  <si>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</si>
  <si>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</si>
  <si>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</si>
  <si>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</si>
  <si>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</si>
  <si>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</si>
  <si>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</si>
  <si>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</si>
  <si>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</si>
  <si>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</si>
  <si>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</si>
  <si>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</si>
  <si>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</si>
  <si>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</si>
  <si>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</si>
  <si>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</si>
  <si>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</si>
  <si>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</si>
  <si>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</si>
  <si>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</si>
  <si>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</si>
  <si>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</si>
  <si>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</si>
  <si>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</si>
  <si>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</si>
  <si>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</si>
  <si>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</si>
  <si>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</si>
  <si>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</si>
  <si>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</si>
  <si>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</si>
  <si>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</si>
  <si>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</si>
  <si>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</si>
  <si>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</si>
  <si>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</si>
  <si>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</si>
  <si>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</si>
  <si>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</si>
  <si>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</si>
  <si>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</si>
  <si>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</si>
  <si>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</si>
  <si>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</si>
  <si>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</si>
  <si>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</si>
  <si>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</si>
  <si>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</si>
  <si>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</si>
  <si>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</si>
  <si>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</si>
  <si>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</si>
  <si>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</si>
  <si>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</si>
  <si>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</si>
  <si>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</si>
  <si>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</si>
  <si>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</si>
  <si>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</si>
  <si>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</si>
  <si>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</si>
  <si>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</si>
  <si>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</si>
  <si>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</si>
  <si>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</si>
  <si>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</si>
  <si>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</si>
  <si>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</si>
  <si>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</si>
  <si>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</si>
  <si>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</si>
  <si>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</si>
  <si>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</si>
  <si>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</si>
  <si>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</si>
  <si>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</si>
  <si>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</si>
  <si>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</si>
  <si>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</si>
  <si>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</si>
  <si>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</si>
  <si>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</si>
  <si>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</si>
  <si>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</si>
  <si>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</si>
  <si>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</si>
  <si>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</si>
  <si>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</si>
  <si>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</si>
  <si>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</si>
  <si>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</si>
  <si>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</si>
  <si>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</si>
  <si>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</si>
  <si>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</si>
  <si>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</si>
  <si>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</si>
  <si>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</si>
  <si>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</si>
  <si>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</si>
  <si>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</si>
  <si>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</si>
  <si>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</si>
  <si>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</si>
  <si>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</si>
  <si>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</si>
  <si>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</si>
  <si>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</si>
  <si>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</si>
  <si>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</si>
  <si>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</si>
  <si>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</si>
  <si>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</si>
  <si>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</si>
  <si>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</si>
  <si>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</si>
  <si>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</si>
  <si>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</si>
  <si>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</si>
  <si>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</si>
  <si>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</si>
  <si>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</si>
  <si>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</si>
  <si>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</si>
  <si>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</si>
  <si>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</si>
  <si>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</si>
  <si>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</si>
  <si>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</si>
  <si>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</si>
  <si>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</si>
  <si>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</si>
  <si>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</si>
  <si>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</si>
  <si>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</si>
  <si>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</si>
  <si>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</si>
  <si>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</si>
  <si>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</si>
  <si>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</si>
  <si>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</si>
  <si>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</si>
  <si>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</si>
  <si>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</si>
  <si>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</si>
  <si>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</si>
  <si>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</si>
  <si>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</si>
  <si>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</si>
  <si>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</si>
  <si>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</si>
  <si>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</si>
  <si>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</si>
  <si>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</si>
  <si>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</si>
  <si>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</si>
  <si>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</si>
  <si>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</si>
  <si>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</si>
  <si>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</si>
  <si>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</si>
  <si>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</si>
  <si>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</si>
  <si>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</si>
  <si>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</si>
  <si>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</si>
  <si>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</si>
  <si>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</si>
  <si>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</si>
  <si>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</si>
  <si>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</si>
  <si>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</si>
  <si>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</si>
  <si>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</si>
  <si>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</si>
  <si>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</si>
  <si>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</si>
  <si>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</si>
  <si>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</si>
  <si>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</si>
  <si>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</si>
  <si>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</si>
  <si>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</si>
  <si>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</si>
  <si>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</si>
  <si>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</si>
  <si>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</si>
  <si>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</si>
  <si>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</si>
  <si>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</si>
  <si>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</si>
  <si>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</si>
  <si>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</si>
  <si>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</si>
  <si>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</si>
  <si>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</si>
  <si>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</si>
  <si>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</si>
  <si>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</si>
  <si>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</si>
  <si>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</si>
  <si>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</si>
  <si>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</si>
  <si>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</si>
  <si>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</si>
  <si>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</si>
  <si>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</si>
  <si>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</si>
  <si>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</si>
  <si>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</si>
  <si>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</si>
  <si>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</si>
  <si>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</si>
  <si>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</si>
  <si>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</si>
  <si>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</si>
  <si>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</si>
  <si>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</si>
  <si>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</si>
  <si>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</si>
  <si>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</si>
  <si>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</si>
  <si>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</si>
  <si>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</si>
  <si>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</si>
  <si>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</si>
  <si>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</si>
  <si>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</si>
  <si>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</si>
  <si>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</si>
  <si>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</si>
  <si>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</si>
  <si>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</si>
  <si>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</si>
  <si>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</si>
  <si>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</si>
  <si>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</si>
  <si>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</si>
  <si>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</si>
  <si>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</si>
  <si>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</si>
  <si>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</si>
  <si>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</si>
  <si>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</si>
  <si>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</si>
  <si>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</si>
  <si>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</si>
  <si>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</si>
  <si>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</si>
  <si>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</si>
  <si>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</si>
  <si>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</si>
  <si>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</si>
  <si>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</si>
  <si>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</si>
  <si>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</si>
  <si>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</si>
  <si>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</si>
  <si>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</si>
  <si>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</si>
  <si>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</si>
  <si>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</si>
  <si>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</si>
  <si>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</si>
  <si>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</si>
  <si>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</si>
  <si>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</si>
  <si>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</si>
  <si>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</si>
  <si>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</si>
  <si>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</si>
  <si>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</si>
  <si>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</si>
  <si>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</si>
  <si>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</si>
  <si>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</si>
  <si>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</si>
  <si>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</si>
  <si>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</si>
  <si>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</si>
  <si>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</si>
  <si>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</si>
  <si>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</si>
  <si>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</si>
  <si>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</si>
  <si>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</si>
  <si>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</si>
  <si>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</si>
  <si>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</si>
  <si>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</si>
  <si>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</si>
  <si>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</si>
  <si>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</si>
  <si>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</si>
  <si>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</si>
  <si>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</si>
  <si>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</si>
  <si>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</si>
  <si>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</si>
  <si>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</si>
  <si>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</si>
  <si>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</si>
  <si>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</si>
  <si>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</si>
  <si>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</si>
  <si>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</si>
  <si>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</si>
  <si>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</si>
  <si>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</si>
  <si>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</si>
  <si>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</si>
  <si>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</si>
  <si>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</si>
  <si>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</si>
  <si>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</si>
  <si>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</si>
  <si>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</si>
  <si>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</si>
  <si>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</si>
  <si>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</si>
  <si>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</si>
  <si>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</si>
  <si>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</si>
  <si>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</si>
  <si>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</si>
  <si>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</si>
  <si>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</si>
  <si>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</si>
  <si>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</si>
  <si>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</si>
  <si>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</si>
  <si>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</si>
  <si>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</si>
  <si>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</si>
  <si>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</si>
  <si>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</si>
  <si>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</si>
  <si>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</si>
  <si>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</si>
  <si>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</si>
  <si>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</si>
  <si>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</si>
  <si>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</si>
  <si>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</si>
  <si>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</si>
  <si>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</si>
  <si>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</si>
  <si>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</si>
  <si>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</si>
  <si>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</si>
  <si>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</si>
  <si>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</si>
  <si>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</si>
  <si>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</si>
  <si>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</si>
  <si>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</si>
  <si>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</si>
  <si>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</si>
  <si>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</si>
  <si>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</si>
  <si>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</si>
  <si>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</si>
  <si>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</si>
  <si>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</si>
  <si>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</si>
  <si>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</si>
  <si>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</si>
  <si>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</si>
  <si>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</si>
  <si>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</si>
  <si>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</si>
  <si>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</si>
  <si>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</si>
  <si>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</si>
  <si>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</si>
  <si>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</si>
  <si>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</si>
  <si>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</si>
  <si>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</si>
  <si>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</si>
  <si>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</si>
  <si>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</si>
  <si>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</si>
  <si>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</si>
  <si>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</si>
  <si>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</si>
  <si>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</si>
  <si>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</si>
  <si>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</si>
  <si>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</si>
  <si>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</si>
  <si>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</si>
  <si>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</si>
  <si>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</si>
  <si>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</si>
  <si>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</si>
  <si>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</si>
  <si>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</si>
  <si>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</si>
  <si>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</si>
  <si>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</si>
  <si>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</si>
  <si>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</si>
  <si>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</si>
  <si>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</si>
  <si>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</si>
  <si>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</si>
  <si>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</si>
  <si>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</si>
  <si>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</si>
  <si>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</si>
  <si>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</si>
  <si>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</si>
  <si>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</si>
  <si>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</si>
  <si>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</si>
  <si>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</si>
  <si>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</si>
  <si>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</si>
  <si>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</si>
  <si>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</si>
  <si>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</si>
  <si>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</si>
  <si>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</si>
  <si>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</si>
  <si>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</si>
  <si>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</si>
  <si>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</si>
  <si>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</si>
  <si>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</si>
  <si>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</si>
  <si>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</si>
  <si>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</si>
  <si>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</si>
  <si>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</si>
  <si>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</si>
  <si>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</si>
  <si>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</si>
  <si>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</si>
  <si>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</si>
  <si>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</si>
  <si>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</si>
  <si>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</si>
  <si>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</si>
  <si>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</si>
  <si>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</si>
  <si>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</si>
  <si>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</si>
  <si>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</si>
  <si>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</si>
  <si>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</si>
  <si>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</si>
  <si>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</si>
  <si>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</si>
  <si>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</si>
  <si>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</si>
  <si>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</si>
  <si>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</si>
  <si>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</si>
  <si>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</si>
  <si>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</si>
  <si>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</si>
  <si>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</si>
  <si>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</si>
  <si>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</si>
  <si>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</si>
  <si>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</si>
  <si>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</si>
  <si>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</si>
  <si>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</si>
  <si>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</si>
  <si>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</si>
  <si>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</si>
  <si>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</si>
  <si>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</si>
  <si>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</si>
  <si>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</si>
  <si>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</si>
  <si>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</si>
  <si>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</si>
  <si>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</si>
  <si>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</si>
  <si>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</si>
  <si>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</si>
  <si>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</si>
  <si>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</si>
  <si>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</si>
  <si>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</si>
  <si>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</si>
  <si>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</si>
  <si>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</si>
  <si>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</si>
  <si>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</si>
  <si>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</si>
  <si>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</si>
  <si>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</si>
  <si>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</si>
  <si>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</si>
  <si>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</si>
  <si>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</si>
  <si>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</si>
  <si>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</si>
  <si>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</si>
  <si>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</si>
  <si>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</si>
  <si>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</si>
  <si>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</si>
  <si>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</si>
  <si>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</si>
  <si>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</si>
  <si>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</si>
  <si>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</si>
  <si>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</si>
  <si>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</si>
  <si>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</si>
  <si>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</si>
  <si>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</si>
  <si>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</si>
  <si>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</si>
  <si>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</si>
  <si>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</si>
  <si>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</si>
  <si>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</si>
  <si>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</si>
  <si>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</si>
  <si>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</si>
  <si>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</si>
  <si>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</si>
  <si>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</si>
  <si>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</si>
  <si>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</si>
  <si>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</si>
  <si>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</si>
  <si>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</si>
  <si>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</si>
  <si>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</si>
  <si>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</si>
  <si>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</si>
  <si>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</si>
  <si>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</si>
  <si>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</si>
  <si>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</si>
  <si>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</si>
  <si>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</si>
  <si>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</si>
  <si>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</si>
  <si>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</si>
  <si>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</si>
  <si>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</si>
  <si>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</si>
  <si>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</si>
  <si>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</si>
  <si>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</si>
  <si>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</si>
  <si>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</si>
  <si>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</si>
  <si>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</si>
  <si>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</si>
  <si>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</si>
  <si>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</si>
  <si>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</si>
  <si>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</si>
  <si>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</si>
  <si>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</si>
  <si>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</si>
  <si>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</si>
  <si>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</si>
  <si>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</si>
  <si>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</si>
  <si>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</si>
  <si>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</si>
  <si>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</si>
  <si>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</si>
  <si>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</si>
  <si>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</si>
  <si>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</si>
  <si>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</si>
  <si>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</si>
  <si>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</si>
  <si>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</si>
  <si>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</si>
  <si>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</si>
  <si>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</si>
  <si>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</si>
  <si>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</si>
  <si>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</si>
  <si>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</si>
  <si>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</si>
  <si>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</si>
  <si>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</si>
  <si>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</si>
  <si>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</si>
  <si>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</si>
  <si>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</si>
  <si>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</si>
  <si>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</si>
  <si>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</si>
  <si>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</si>
  <si>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</si>
  <si>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</si>
  <si>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</si>
  <si>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</si>
  <si>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</si>
  <si>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</si>
  <si>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</si>
  <si>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</si>
  <si>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</si>
  <si>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</si>
  <si>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</si>
  <si>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</si>
  <si>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</si>
  <si>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</si>
  <si>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</si>
  <si>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</si>
  <si>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</si>
  <si>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</si>
  <si>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</si>
  <si>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</si>
  <si>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</si>
  <si>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</si>
  <si>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</si>
  <si>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</si>
  <si>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</si>
  <si>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</si>
  <si>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</si>
  <si>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</si>
  <si>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</si>
  <si>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</si>
  <si>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</si>
  <si>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</si>
  <si>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</si>
  <si>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</si>
  <si>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</si>
  <si>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</si>
  <si>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</si>
  <si>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</si>
  <si>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</si>
  <si>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</si>
  <si>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</si>
  <si>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</si>
  <si>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</si>
  <si>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</si>
  <si>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</si>
  <si>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</si>
  <si>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</si>
  <si>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</si>
  <si>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</si>
  <si>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</si>
  <si>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</si>
  <si>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</si>
  <si>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</si>
  <si>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</si>
  <si>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</si>
  <si>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</si>
  <si>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</si>
  <si>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</si>
  <si>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</si>
  <si>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</si>
  <si>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</si>
  <si>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</si>
  <si>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</si>
  <si>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</si>
  <si>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</si>
  <si>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</si>
  <si>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</si>
  <si>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</si>
  <si>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</si>
  <si>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</si>
  <si>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</si>
  <si>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</si>
  <si>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</si>
  <si>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</si>
  <si>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</si>
  <si>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</si>
  <si>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</si>
  <si>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</si>
  <si>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</si>
  <si>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</si>
  <si>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</si>
  <si>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</si>
  <si>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</si>
  <si>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</si>
  <si>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</si>
  <si>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</si>
  <si>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</si>
  <si>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</si>
  <si>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</si>
  <si>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</si>
  <si>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</si>
  <si>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</si>
  <si>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</si>
  <si>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</si>
  <si>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</si>
  <si>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</si>
  <si>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</si>
  <si>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</si>
  <si>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</si>
  <si>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</si>
  <si>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</si>
  <si>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</si>
  <si>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</si>
  <si>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</si>
  <si>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</si>
  <si>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</si>
  <si>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</si>
  <si>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</si>
  <si>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</si>
  <si>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</si>
  <si>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</si>
  <si>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</si>
  <si>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</si>
  <si>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</si>
  <si>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</si>
  <si>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</si>
  <si>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</si>
  <si>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</si>
  <si>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</si>
  <si>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</si>
  <si>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</si>
  <si>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</si>
  <si>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</si>
  <si>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</si>
  <si>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</si>
  <si>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</si>
  <si>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</si>
  <si>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</si>
  <si>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</si>
  <si>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</si>
  <si>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</si>
  <si>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</si>
  <si>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</si>
  <si>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</si>
  <si>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</si>
  <si>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</si>
  <si>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</si>
  <si>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</si>
  <si>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</si>
  <si>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</si>
  <si>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</si>
  <si>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</si>
  <si>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</si>
  <si>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</si>
  <si>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</si>
  <si>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</si>
  <si>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</si>
  <si>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</si>
  <si>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</si>
  <si>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</si>
  <si>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</si>
  <si>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</si>
  <si>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</si>
  <si>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</si>
  <si>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</si>
  <si>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</si>
  <si>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</si>
  <si>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</si>
  <si>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</si>
  <si>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</si>
  <si>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</si>
  <si>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</si>
  <si>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</si>
  <si>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</si>
  <si>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</si>
  <si>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</si>
  <si>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</si>
  <si>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</si>
  <si>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</si>
  <si>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</si>
  <si>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</si>
  <si>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</si>
  <si>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</si>
  <si>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</si>
  <si>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</si>
  <si>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</si>
  <si>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</si>
  <si>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</si>
  <si>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</si>
  <si>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</si>
  <si>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</si>
  <si>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</si>
  <si>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</si>
  <si>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</si>
  <si>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</si>
  <si>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</si>
  <si>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</si>
  <si>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</si>
  <si>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</si>
  <si>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</si>
  <si>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</si>
  <si>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</si>
  <si>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</si>
  <si>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</si>
  <si>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</si>
  <si>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</si>
  <si>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</si>
  <si>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</si>
  <si>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</si>
  <si>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</si>
  <si>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</si>
  <si>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</si>
  <si>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</si>
  <si>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</si>
  <si>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</si>
  <si>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</si>
  <si>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</si>
  <si>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</si>
  <si>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</si>
  <si>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</si>
  <si>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</si>
  <si>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</si>
  <si>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</si>
  <si>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</si>
  <si>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</si>
  <si>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</si>
  <si>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</si>
  <si>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</si>
  <si>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</si>
  <si>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</si>
  <si>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</si>
  <si>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</si>
  <si>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</si>
  <si>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</si>
  <si>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</si>
  <si>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</si>
  <si>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</si>
  <si>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</si>
  <si>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</si>
  <si>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</si>
  <si>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</si>
  <si>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</si>
  <si>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</si>
  <si>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</si>
  <si>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</si>
  <si>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</si>
  <si>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</si>
  <si>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</si>
  <si>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</si>
  <si>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</si>
  <si>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</si>
  <si>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</si>
  <si>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</si>
  <si>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</si>
  <si>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</si>
  <si>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</si>
  <si>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</si>
  <si>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</si>
  <si>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</si>
  <si>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</si>
  <si>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</si>
  <si>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</si>
  <si>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</si>
  <si>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</si>
  <si>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</si>
  <si>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</si>
  <si>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</si>
  <si>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</si>
  <si>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</si>
  <si>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</si>
  <si>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</si>
  <si>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</si>
  <si>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</si>
  <si>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</si>
  <si>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</si>
  <si>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</si>
  <si>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</si>
  <si>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</si>
  <si>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</si>
  <si>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</si>
  <si>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</si>
  <si>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</si>
  <si>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</si>
  <si>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</si>
  <si>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</si>
  <si>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</si>
  <si>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</si>
  <si>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</si>
  <si>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</si>
  <si>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</si>
  <si>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</si>
  <si>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</si>
  <si>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</si>
  <si>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</si>
  <si>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</si>
  <si>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</si>
  <si>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</si>
  <si>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</si>
  <si>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</si>
  <si>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</si>
  <si>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</si>
  <si>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</si>
  <si>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</si>
  <si>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</si>
  <si>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</si>
  <si>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</si>
  <si>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</si>
  <si>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</si>
  <si>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</si>
  <si>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</si>
  <si>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</si>
  <si>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</si>
  <si>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</si>
  <si>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</si>
  <si>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</si>
  <si>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</si>
  <si>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</si>
  <si>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</si>
  <si>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</si>
  <si>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</si>
  <si>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</si>
  <si>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</si>
  <si>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</si>
  <si>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</si>
  <si>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</si>
  <si>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</si>
  <si>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</si>
  <si>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</si>
  <si>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</si>
  <si>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</si>
  <si>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</si>
  <si>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</si>
  <si>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</si>
  <si>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</si>
  <si>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</si>
  <si>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</si>
  <si>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</si>
  <si>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</si>
  <si>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</si>
  <si>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</si>
  <si>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</si>
  <si>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</si>
  <si>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</si>
  <si>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</si>
  <si>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</si>
  <si>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</si>
  <si>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</si>
  <si>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</si>
  <si>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</si>
  <si>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</si>
  <si>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</si>
  <si>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</si>
  <si>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</si>
  <si>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</si>
  <si>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</si>
  <si>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</si>
  <si>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</si>
  <si>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</si>
  <si>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</si>
  <si>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</si>
  <si>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</si>
  <si>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</si>
  <si>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</si>
  <si>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</si>
  <si>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</si>
  <si>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</si>
  <si>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</si>
  <si>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</si>
  <si>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</si>
  <si>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</si>
  <si>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</si>
  <si>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</si>
  <si>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</si>
  <si>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</si>
  <si>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</si>
  <si>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</si>
  <si>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</si>
  <si>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</si>
  <si>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</si>
  <si>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</si>
  <si>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</si>
  <si>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</si>
  <si>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</si>
  <si>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</si>
  <si>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</si>
  <si>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</si>
  <si>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</si>
  <si>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</si>
  <si>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</si>
  <si>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</si>
  <si>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</si>
  <si>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</si>
  <si>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</si>
  <si>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</si>
  <si>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</si>
  <si>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</si>
  <si>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</si>
  <si>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</si>
  <si>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</si>
  <si>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</si>
  <si>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</si>
  <si>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</si>
  <si>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</si>
  <si>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</si>
  <si>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</si>
  <si>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</si>
  <si>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</si>
  <si>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</si>
  <si>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</si>
  <si>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</si>
  <si>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</si>
  <si>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</si>
  <si>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</si>
  <si>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</si>
  <si>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</si>
  <si>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</si>
  <si>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</si>
  <si>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</si>
  <si>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</si>
  <si>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</si>
  <si>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</si>
  <si>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</si>
  <si>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</si>
  <si>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</si>
  <si>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</si>
  <si>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</si>
  <si>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</si>
  <si>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</si>
  <si>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</si>
  <si>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</si>
  <si>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</si>
  <si>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</si>
  <si>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</si>
  <si>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</si>
  <si>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</si>
  <si>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</si>
  <si>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</si>
  <si>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</si>
  <si>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</si>
  <si>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</si>
  <si>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</si>
  <si>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</si>
  <si>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</si>
  <si>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</si>
  <si>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</si>
  <si>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</si>
  <si>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</si>
  <si>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</si>
  <si>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</si>
  <si>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</si>
  <si>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</si>
  <si>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</si>
  <si>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</si>
  <si>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</si>
  <si>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</si>
  <si>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</si>
  <si>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</si>
  <si>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</si>
  <si>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</si>
  <si>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</si>
  <si>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</si>
  <si>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</si>
  <si>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</si>
  <si>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</si>
  <si>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</si>
  <si>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</si>
  <si>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</si>
  <si>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</si>
  <si>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</si>
  <si>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</si>
  <si>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</si>
  <si>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</si>
  <si>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</si>
  <si>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</si>
  <si>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</si>
  <si>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</si>
  <si>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</si>
  <si>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</si>
  <si>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</si>
  <si>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</si>
  <si>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</si>
  <si>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</si>
  <si>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</si>
  <si>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</si>
  <si>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</si>
  <si>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</si>
  <si>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</si>
  <si>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</si>
  <si>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</si>
  <si>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</si>
  <si>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</si>
  <si>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</si>
  <si>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</si>
  <si>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</si>
  <si>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</si>
  <si>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</si>
  <si>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</si>
  <si>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</si>
  <si>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</si>
  <si>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</si>
  <si>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</si>
  <si>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</si>
  <si>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</si>
  <si>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</si>
  <si>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</si>
  <si>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</si>
  <si>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</si>
  <si>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</si>
  <si>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</si>
  <si>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</si>
  <si>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</si>
  <si>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</si>
  <si>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</si>
  <si>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</si>
  <si>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</si>
  <si>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</si>
  <si>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</si>
  <si>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</si>
  <si>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</si>
  <si>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</si>
  <si>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</si>
  <si>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</si>
  <si>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</si>
  <si>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</si>
  <si>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</si>
  <si>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</si>
  <si>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</si>
  <si>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</si>
  <si>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</si>
  <si>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</si>
  <si>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</si>
  <si>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</si>
  <si>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</si>
  <si>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</si>
  <si>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</si>
  <si>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</si>
  <si>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</si>
  <si>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</si>
  <si>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</si>
  <si>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</si>
  <si>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</si>
  <si>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</si>
  <si>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</si>
  <si>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</si>
  <si>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</si>
  <si>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</si>
  <si>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</si>
  <si>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</si>
  <si>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</si>
  <si>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</si>
  <si>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</si>
  <si>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</si>
  <si>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</si>
  <si>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</si>
  <si>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</si>
  <si>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</si>
  <si>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</si>
  <si>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</si>
  <si>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</si>
  <si>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</si>
  <si>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</si>
  <si>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</si>
  <si>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</si>
  <si>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</si>
  <si>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</si>
  <si>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</si>
  <si>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</si>
  <si>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</si>
  <si>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</si>
  <si>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</si>
  <si>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</si>
  <si>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</si>
  <si>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</si>
  <si>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</si>
  <si>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</si>
  <si>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</si>
  <si>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</si>
  <si>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</si>
  <si>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</si>
  <si>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</si>
  <si>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</si>
  <si>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</si>
  <si>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</si>
  <si>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</si>
  <si>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</si>
  <si>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</si>
  <si>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</si>
  <si>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</si>
  <si>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</si>
  <si>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</si>
  <si>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</si>
  <si>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</si>
  <si>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</si>
  <si>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</si>
  <si>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</si>
  <si>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</si>
  <si>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</si>
  <si>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</si>
  <si>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</si>
  <si>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</si>
  <si>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</si>
  <si>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</si>
  <si>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</si>
  <si>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</si>
  <si>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</si>
  <si>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</si>
  <si>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</si>
  <si>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</si>
  <si>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</si>
  <si>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</si>
  <si>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</si>
  <si>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</si>
  <si>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</si>
  <si>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</si>
  <si>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</si>
  <si>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</si>
  <si>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</si>
  <si>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</si>
  <si>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</si>
  <si>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</si>
  <si>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</si>
  <si>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</si>
  <si>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</si>
  <si>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</si>
  <si>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</si>
  <si>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</si>
  <si>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</si>
  <si>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</si>
  <si>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</si>
  <si>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</si>
  <si>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</si>
  <si>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</si>
  <si>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</si>
  <si>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</si>
  <si>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</si>
  <si>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</si>
  <si>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</si>
  <si>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</si>
  <si>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</si>
  <si>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</si>
  <si>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</si>
  <si>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</si>
  <si>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</si>
  <si>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</si>
  <si>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</si>
  <si>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</si>
  <si>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</si>
  <si>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</si>
  <si>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</si>
  <si>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</si>
  <si>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</si>
  <si>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</si>
  <si>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</si>
  <si>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</si>
  <si>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</si>
  <si>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</si>
  <si>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</si>
  <si>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</si>
  <si>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</si>
  <si>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</si>
  <si>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</si>
  <si>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</si>
  <si>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</si>
  <si>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</si>
  <si>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</si>
  <si>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</si>
  <si>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</si>
  <si>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</si>
  <si>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</si>
  <si>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</si>
  <si>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</si>
  <si>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</si>
  <si>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</si>
  <si>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</si>
  <si>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</si>
  <si>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</si>
  <si>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</si>
  <si>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</si>
  <si>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</si>
  <si>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</si>
  <si>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</si>
  <si>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</si>
  <si>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</si>
  <si>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</si>
  <si>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</si>
  <si>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</si>
  <si>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</si>
  <si>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</si>
  <si>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</si>
  <si>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</si>
  <si>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</si>
  <si>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</si>
  <si>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</si>
  <si>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</si>
  <si>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</si>
  <si>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</si>
  <si>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</si>
  <si>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</si>
  <si>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</si>
  <si>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</si>
  <si>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</si>
  <si>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</si>
  <si>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</si>
  <si>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</si>
  <si>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</si>
  <si>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</si>
  <si>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</si>
  <si>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</si>
  <si>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</si>
  <si>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</si>
  <si>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</si>
  <si>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</si>
  <si>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</si>
  <si>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</si>
  <si>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</si>
  <si>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</si>
  <si>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</si>
  <si>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</si>
  <si>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</si>
  <si>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</si>
  <si>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</si>
  <si>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</si>
  <si>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</si>
  <si>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</si>
  <si>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</si>
  <si>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</si>
  <si>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</si>
  <si>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</si>
  <si>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</si>
  <si>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</si>
  <si>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</si>
  <si>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</si>
  <si>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</si>
  <si>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</si>
  <si>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</si>
  <si>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</si>
  <si>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</si>
  <si>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</si>
  <si>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</si>
  <si>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</si>
  <si>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</si>
  <si>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</si>
  <si>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</si>
  <si>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</si>
  <si>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</si>
  <si>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</si>
  <si>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</si>
  <si>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</si>
  <si>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</si>
  <si>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</si>
  <si>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</si>
  <si>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</si>
  <si>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</si>
  <si>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</si>
  <si>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</si>
  <si>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</si>
  <si>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</si>
  <si>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</si>
  <si>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</si>
  <si>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</si>
  <si>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</si>
  <si>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</si>
  <si>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</si>
  <si>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</si>
  <si>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</si>
  <si>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</si>
  <si>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</si>
  <si>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</si>
  <si>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</si>
  <si>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</si>
  <si>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</si>
  <si>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</si>
  <si>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</si>
  <si>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</si>
  <si>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</si>
  <si>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</si>
  <si>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</si>
  <si>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</si>
  <si>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</si>
  <si>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</si>
  <si>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</si>
  <si>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</si>
  <si>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</si>
  <si>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</si>
  <si>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</si>
  <si>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</si>
  <si>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</si>
  <si>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</si>
  <si>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</si>
  <si>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</si>
  <si>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</si>
  <si>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</si>
  <si>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</si>
  <si>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</si>
  <si>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</si>
  <si>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</si>
  <si>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</si>
  <si>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</si>
  <si>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</si>
  <si>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</si>
  <si>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</si>
  <si>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</si>
  <si>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</si>
  <si>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</si>
  <si>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</si>
  <si>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</si>
  <si>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</si>
  <si>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</si>
  <si>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</si>
  <si>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</si>
  <si>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</si>
  <si>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</si>
  <si>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</si>
  <si>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</si>
  <si>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</si>
  <si>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</si>
  <si>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</si>
  <si>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</si>
  <si>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</si>
  <si>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</si>
  <si>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</si>
  <si>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</si>
  <si>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</si>
  <si>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</si>
  <si>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</si>
  <si>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</si>
  <si>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</si>
  <si>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</si>
  <si>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</si>
  <si>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</si>
  <si>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</si>
  <si>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</si>
  <si>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</si>
  <si>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</si>
  <si>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</si>
  <si>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</si>
  <si>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</si>
  <si>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</si>
  <si>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</si>
  <si>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</si>
  <si>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</si>
  <si>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</si>
  <si>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</si>
  <si>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</si>
  <si>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</si>
  <si>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</si>
  <si>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</si>
  <si>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</si>
  <si>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</si>
  <si>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</si>
  <si>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</si>
  <si>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</si>
  <si>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</si>
  <si>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</si>
  <si>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</si>
  <si>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</si>
  <si>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</si>
  <si>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</si>
  <si>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</si>
  <si>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</si>
  <si>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</si>
  <si>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</si>
  <si>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</si>
  <si>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</si>
  <si>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</si>
  <si>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</si>
  <si>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</si>
  <si>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</si>
  <si>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</si>
  <si>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</si>
  <si>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</si>
  <si>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</si>
  <si>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</si>
  <si>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</si>
  <si>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</si>
  <si>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</si>
  <si>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</si>
  <si>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</si>
  <si>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</si>
  <si>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</si>
  <si>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</si>
  <si>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</si>
  <si>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</si>
  <si>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</si>
  <si>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</si>
  <si>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</si>
  <si>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</si>
  <si>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</si>
  <si>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</si>
  <si>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</si>
  <si>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</si>
  <si>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</si>
  <si>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</si>
  <si>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</si>
  <si>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</si>
  <si>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</si>
  <si>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</si>
  <si>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</si>
  <si>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</si>
  <si>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</si>
  <si>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</si>
  <si>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</si>
  <si>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</si>
  <si>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</si>
  <si>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</si>
  <si>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</si>
  <si>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</si>
  <si>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</si>
  <si>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</si>
  <si>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</si>
  <si>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</si>
  <si>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</si>
  <si>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</si>
  <si>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</si>
  <si>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</si>
  <si>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</si>
  <si>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</si>
  <si>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</si>
  <si>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</si>
  <si>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</si>
  <si>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</si>
  <si>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</si>
  <si>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</si>
  <si>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</si>
  <si>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</si>
  <si>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</si>
  <si>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</si>
  <si>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</si>
  <si>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</si>
  <si>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</si>
  <si>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</si>
  <si>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</si>
  <si>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</si>
  <si>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</si>
  <si>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</si>
  <si>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</si>
  <si>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</si>
  <si>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</si>
  <si>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</si>
  <si>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</si>
  <si>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</si>
  <si>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</si>
  <si>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</si>
  <si>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</si>
  <si>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</si>
  <si>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</si>
  <si>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</si>
  <si>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</si>
  <si>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</si>
  <si>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</si>
  <si>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</si>
  <si>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</si>
  <si>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</si>
  <si>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</si>
  <si>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</si>
  <si>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</si>
  <si>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</si>
  <si>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</si>
  <si>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</si>
  <si>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</si>
  <si>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</si>
  <si>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</si>
  <si>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</si>
  <si>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</si>
  <si>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</si>
  <si>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</si>
  <si>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</si>
  <si>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</si>
  <si>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</si>
  <si>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</si>
  <si>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</si>
  <si>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</si>
  <si>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</si>
  <si>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</si>
  <si>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</si>
  <si>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</si>
  <si>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</si>
  <si>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</si>
  <si>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</si>
  <si>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</si>
  <si>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</si>
  <si>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</si>
  <si>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</si>
  <si>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</si>
  <si>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</si>
  <si>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</si>
  <si>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</si>
  <si>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</si>
  <si>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</si>
  <si>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</si>
  <si>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</si>
  <si>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</si>
  <si>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</si>
  <si>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</si>
  <si>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</si>
  <si>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</si>
  <si>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</si>
  <si>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</si>
  <si>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</si>
  <si>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</si>
  <si>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</si>
  <si>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</si>
  <si>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</si>
  <si>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</si>
  <si>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</si>
  <si>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</si>
  <si>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</si>
  <si>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</si>
  <si>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</si>
  <si>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</si>
  <si>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</si>
  <si>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</si>
  <si>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</si>
  <si>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</si>
  <si>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</si>
  <si>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</si>
  <si>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</si>
  <si>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</si>
  <si>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</si>
  <si>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</si>
  <si>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</si>
  <si>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</si>
  <si>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</si>
  <si>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</si>
  <si>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</si>
  <si>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</si>
  <si>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</si>
  <si>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</si>
  <si>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</si>
  <si>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</si>
  <si>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</si>
  <si>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</si>
  <si>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</si>
  <si>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</si>
  <si>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</si>
  <si>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</si>
  <si>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</si>
  <si>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</si>
  <si>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</si>
  <si>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</si>
  <si>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</si>
  <si>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</si>
  <si>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</si>
  <si>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</si>
  <si>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</si>
  <si>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</si>
  <si>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</si>
  <si>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</si>
  <si>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</si>
  <si>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</si>
  <si>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</si>
  <si>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</si>
  <si>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</si>
  <si>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</si>
  <si>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</si>
  <si>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</si>
  <si>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</si>
  <si>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</si>
  <si>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</si>
  <si>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</si>
  <si>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</si>
  <si>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</si>
  <si>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</si>
  <si>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</si>
  <si>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</si>
  <si>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</si>
  <si>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</si>
  <si>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</si>
  <si>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</si>
  <si>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</si>
  <si>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</si>
  <si>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</si>
  <si>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</si>
  <si>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</si>
  <si>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</si>
  <si>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</si>
  <si>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</si>
  <si>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</si>
  <si>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</si>
  <si>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</si>
  <si>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</si>
  <si>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</si>
  <si>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</si>
  <si>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</si>
  <si>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</si>
  <si>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</si>
  <si>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</si>
  <si>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</si>
  <si>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</si>
  <si>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</si>
  <si>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</si>
  <si>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</si>
  <si>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</si>
  <si>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</si>
  <si>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</si>
  <si>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</si>
  <si>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</si>
  <si>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</si>
  <si>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</si>
  <si>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</si>
  <si>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</si>
  <si>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</si>
  <si>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</si>
  <si>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</si>
  <si>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</si>
  <si>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</si>
  <si>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</si>
  <si>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</si>
  <si>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</si>
  <si>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</si>
  <si>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</si>
  <si>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</si>
  <si>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</si>
  <si>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</si>
  <si>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</si>
  <si>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</si>
  <si>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</si>
  <si>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</si>
  <si>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</si>
  <si>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</si>
  <si>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</si>
  <si>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</si>
  <si>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</si>
  <si>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</si>
  <si>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</si>
  <si>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</si>
  <si>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</si>
  <si>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</si>
  <si>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</si>
  <si>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</si>
  <si>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</si>
  <si>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</si>
  <si>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</si>
  <si>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</si>
  <si>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</si>
  <si>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</si>
  <si>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</si>
  <si>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</si>
  <si>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</si>
  <si>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</si>
  <si>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</si>
  <si>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</si>
  <si>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</si>
  <si>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</si>
  <si>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</si>
  <si>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</si>
  <si>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</si>
  <si>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</si>
  <si>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</si>
  <si>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</si>
  <si>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</si>
  <si>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</si>
  <si>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</si>
  <si>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</si>
  <si>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</si>
  <si>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</si>
  <si>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</si>
  <si>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</si>
  <si>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</si>
  <si>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</si>
  <si>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</si>
  <si>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</si>
  <si>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</si>
  <si>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</si>
  <si>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</si>
  <si>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</si>
  <si>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</si>
  <si>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</si>
  <si>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</si>
  <si>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</si>
  <si>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</si>
  <si>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</si>
  <si>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</si>
  <si>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</si>
  <si>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</si>
  <si>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</si>
  <si>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</si>
  <si>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</si>
  <si>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</si>
  <si>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</si>
  <si>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</si>
  <si>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</si>
  <si>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</si>
  <si>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</si>
  <si>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</si>
  <si>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</si>
  <si>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</si>
  <si>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</si>
  <si>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</si>
  <si>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</si>
  <si>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</si>
  <si>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</si>
  <si>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</si>
  <si>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</si>
  <si>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</si>
  <si>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</si>
  <si>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</si>
  <si>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</si>
  <si>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</si>
  <si>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</si>
  <si>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</si>
  <si>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</si>
  <si>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</si>
  <si>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</si>
  <si>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</si>
  <si>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</si>
  <si>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</si>
  <si>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</si>
  <si>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</si>
  <si>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</si>
  <si>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</si>
  <si>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</si>
  <si>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</si>
  <si>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</si>
  <si>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</si>
  <si>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</si>
  <si>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</si>
  <si>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</si>
  <si>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</si>
  <si>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</si>
  <si>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</si>
  <si>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</si>
  <si>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</si>
  <si>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</si>
  <si>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</si>
  <si>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</si>
  <si>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</si>
  <si>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</si>
  <si>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</si>
  <si>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</si>
  <si>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</si>
  <si>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</si>
  <si>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</si>
  <si>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</si>
  <si>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</si>
  <si>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</si>
  <si>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</si>
  <si>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</si>
  <si>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</si>
  <si>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</si>
  <si>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</si>
  <si>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</si>
  <si>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</si>
  <si>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</si>
  <si>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</si>
  <si>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</si>
  <si>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</si>
  <si>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</si>
  <si>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</si>
  <si>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</si>
  <si>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</si>
  <si>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</si>
  <si>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</si>
  <si>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</si>
  <si>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</si>
  <si>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</si>
  <si>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</si>
  <si>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</si>
  <si>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</si>
  <si>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</si>
  <si>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</si>
  <si>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</si>
  <si>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</si>
  <si>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</si>
  <si>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</si>
  <si>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</si>
  <si>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</si>
  <si>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</si>
  <si>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</si>
  <si>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</si>
  <si>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</si>
  <si>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</si>
  <si>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</si>
  <si>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</si>
  <si>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</si>
  <si>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</si>
  <si>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</si>
  <si>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</si>
  <si>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</si>
  <si>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</si>
  <si>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</si>
  <si>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</si>
  <si>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</si>
  <si>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</si>
  <si>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</si>
  <si>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</si>
  <si>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</si>
  <si>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</si>
  <si>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</si>
  <si>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</si>
  <si>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</si>
  <si>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</si>
  <si>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</si>
  <si>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</si>
  <si>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</si>
  <si>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</si>
  <si>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</si>
  <si>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</si>
  <si>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</si>
  <si>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</si>
  <si>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</si>
  <si>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</si>
  <si>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</si>
  <si>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</si>
  <si>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</si>
  <si>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</si>
  <si>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</si>
  <si>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</si>
  <si>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</si>
  <si>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</si>
  <si>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</si>
  <si>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</si>
  <si>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</si>
  <si>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</si>
  <si>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</si>
  <si>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</si>
  <si>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</si>
  <si>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</si>
  <si>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</si>
  <si>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</si>
  <si>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</si>
  <si>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</si>
  <si>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</si>
  <si>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</si>
  <si>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</si>
  <si>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</si>
  <si>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</si>
  <si>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</si>
  <si>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</si>
  <si>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</si>
  <si>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</si>
  <si>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</si>
  <si>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</si>
  <si>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</si>
  <si>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</si>
  <si>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</si>
  <si>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</si>
  <si>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</si>
  <si>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</si>
  <si>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</si>
  <si>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</si>
  <si>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</si>
  <si>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</si>
  <si>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</si>
  <si>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</si>
  <si>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</si>
  <si>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</si>
  <si>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</si>
  <si>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</si>
  <si>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</si>
  <si>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</si>
  <si>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</si>
  <si>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</si>
  <si>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</si>
  <si>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</si>
  <si>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</si>
  <si>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</si>
  <si>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</si>
  <si>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</si>
  <si>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</si>
  <si>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</si>
  <si>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</si>
  <si>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</si>
  <si>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</si>
  <si>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</si>
  <si>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</si>
  <si>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</si>
  <si>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</si>
  <si>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</si>
  <si>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</si>
  <si>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</si>
  <si>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</si>
  <si>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</si>
  <si>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</si>
  <si>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</si>
  <si>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</si>
  <si>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</si>
  <si>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</si>
  <si>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</si>
  <si>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</si>
  <si>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</si>
  <si>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</si>
  <si>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</si>
  <si>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</si>
  <si>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</si>
  <si>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</si>
  <si>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</si>
  <si>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</si>
  <si>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</si>
  <si>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</si>
  <si>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</si>
  <si>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</si>
  <si>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</si>
  <si>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</si>
  <si>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</si>
  <si>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</si>
  <si>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</si>
  <si>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</si>
  <si>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</si>
  <si>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</si>
  <si>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</si>
  <si>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</si>
  <si>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</si>
  <si>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</si>
  <si>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</si>
  <si>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</si>
  <si>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</si>
  <si>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</si>
  <si>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</si>
  <si>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</si>
  <si>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</si>
  <si>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</si>
  <si>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</si>
  <si>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</si>
  <si>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</si>
  <si>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</si>
  <si>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</si>
  <si>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</si>
  <si>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</si>
  <si>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</si>
  <si>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</si>
  <si>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</si>
  <si>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</si>
  <si>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</si>
  <si>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</si>
  <si>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</si>
  <si>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</si>
  <si>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</si>
  <si>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</si>
  <si>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</si>
  <si>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</si>
  <si>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</si>
  <si>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</si>
  <si>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</si>
  <si>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</si>
  <si>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</si>
  <si>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</si>
  <si>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</si>
  <si>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</si>
  <si>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</si>
  <si>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</si>
  <si>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</si>
  <si>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</si>
  <si>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</si>
  <si>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</si>
  <si>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</si>
  <si>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</si>
  <si>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</si>
  <si>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</si>
  <si>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</si>
  <si>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</si>
  <si>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</si>
  <si>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</si>
  <si>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</si>
  <si>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</si>
  <si>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</si>
  <si>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</si>
  <si>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</si>
  <si>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</si>
  <si>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</si>
  <si>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</si>
  <si>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</si>
  <si>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</si>
  <si>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</si>
  <si>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</si>
  <si>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</si>
  <si>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</si>
  <si>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</si>
  <si>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</si>
  <si>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</si>
  <si>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</si>
  <si>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</si>
  <si>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</si>
  <si>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</si>
  <si>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</si>
  <si>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</si>
  <si>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</si>
  <si>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</si>
  <si>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</si>
  <si>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</si>
  <si>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</si>
  <si>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</si>
  <si>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</si>
  <si>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</si>
  <si>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</si>
  <si>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</si>
  <si>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</si>
  <si>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</si>
  <si>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</si>
  <si>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</si>
  <si>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</si>
  <si>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</si>
  <si>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</si>
  <si>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</si>
  <si>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</si>
  <si>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</si>
  <si>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</si>
  <si>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</si>
  <si>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</si>
  <si>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</si>
  <si>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</si>
  <si>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</si>
  <si>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</si>
  <si>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</si>
  <si>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</si>
  <si>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</si>
  <si>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</si>
  <si>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</si>
  <si>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</si>
  <si>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</si>
  <si>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</si>
  <si>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</si>
  <si>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</si>
  <si>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</si>
  <si>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</si>
  <si>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</si>
  <si>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</si>
  <si>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</si>
  <si>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</si>
  <si>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</si>
  <si>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</si>
  <si>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</si>
  <si>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</si>
  <si>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</si>
  <si>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</si>
  <si>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</si>
  <si>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</si>
  <si>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</si>
  <si>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</si>
  <si>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</si>
  <si>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</si>
  <si>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</si>
  <si>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</si>
  <si>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</si>
  <si>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</si>
  <si>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</si>
  <si>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</si>
  <si>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</si>
  <si>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</si>
  <si>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</si>
  <si>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</si>
  <si>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</si>
  <si>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</si>
  <si>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</si>
  <si>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</si>
  <si>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</si>
  <si>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</si>
  <si>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</si>
  <si>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</si>
  <si>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</si>
  <si>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</si>
  <si>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</si>
  <si>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</si>
  <si>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</si>
  <si>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</si>
  <si>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</si>
  <si>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</si>
  <si>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</si>
  <si>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</si>
  <si>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</si>
  <si>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</si>
  <si>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</si>
  <si>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</si>
  <si>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</si>
  <si>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</si>
  <si>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</si>
  <si>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</si>
  <si>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</si>
  <si>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</si>
  <si>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</si>
  <si>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</si>
  <si>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</si>
  <si>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</si>
  <si>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</si>
  <si>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</si>
  <si>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</si>
  <si>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</si>
  <si>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</si>
  <si>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</si>
  <si>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</si>
  <si>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</si>
  <si>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</si>
  <si>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</si>
  <si>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</si>
  <si>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</si>
  <si>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</si>
  <si>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</si>
  <si>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</si>
  <si>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</si>
  <si>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</si>
  <si>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</si>
  <si>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</si>
  <si>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</si>
  <si>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</si>
  <si>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</si>
  <si>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</si>
  <si>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</si>
  <si>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</si>
  <si>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</si>
  <si>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</si>
  <si>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</si>
  <si>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</si>
  <si>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</si>
  <si>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</si>
  <si>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</si>
  <si>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</si>
  <si>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</si>
  <si>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</si>
  <si>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</si>
  <si>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</si>
  <si>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</si>
  <si>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</si>
  <si>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</si>
  <si>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</si>
  <si>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</si>
  <si>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</si>
  <si>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</si>
  <si>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</si>
  <si>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</si>
  <si>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</si>
  <si>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</si>
  <si>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</si>
  <si>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</si>
  <si>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</si>
  <si>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</si>
  <si>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</si>
  <si>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</si>
  <si>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</si>
  <si>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</si>
  <si>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</si>
  <si>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</si>
  <si>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</si>
  <si>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</si>
  <si>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</si>
  <si>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</si>
  <si>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</si>
  <si>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</si>
  <si>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</si>
  <si>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</si>
  <si>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</si>
  <si>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</si>
  <si>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</si>
  <si>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</si>
  <si>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</si>
  <si>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</si>
  <si>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</si>
  <si>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</si>
  <si>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</si>
  <si>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</si>
  <si>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</si>
  <si>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</si>
  <si>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</si>
  <si>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</si>
  <si>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</si>
  <si>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</si>
  <si>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</si>
  <si>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</si>
  <si>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</si>
  <si>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</si>
  <si>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</si>
  <si>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</si>
  <si>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</si>
  <si>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</si>
  <si>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</si>
  <si>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</si>
  <si>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</si>
  <si>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</si>
  <si>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</si>
  <si>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</si>
  <si>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</si>
  <si>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</si>
  <si>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</si>
  <si>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</si>
  <si>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</si>
  <si>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</si>
  <si>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</si>
  <si>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</si>
  <si>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</si>
  <si>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</si>
  <si>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</si>
  <si>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</si>
  <si>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</si>
  <si>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</si>
  <si>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</si>
  <si>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</si>
  <si>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</si>
  <si>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</si>
  <si>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</si>
  <si>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</si>
  <si>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</si>
  <si>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</si>
  <si>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</si>
  <si>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</si>
  <si>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</si>
  <si>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</si>
  <si>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</si>
  <si>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</si>
  <si>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</si>
  <si>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</si>
  <si>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</si>
  <si>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</si>
  <si>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</si>
  <si>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</si>
  <si>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</si>
  <si>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</si>
  <si>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</si>
  <si>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</si>
  <si>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</si>
  <si>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</si>
  <si>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</si>
  <si>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</si>
  <si>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</si>
  <si>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</si>
  <si>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</si>
  <si>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</si>
  <si>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</si>
  <si>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</si>
  <si>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</si>
  <si>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</si>
  <si>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</si>
  <si>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</si>
  <si>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</si>
  <si>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</si>
  <si>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</si>
  <si>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</si>
  <si>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</si>
  <si>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</si>
  <si>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</si>
  <si>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</si>
  <si>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</si>
  <si>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</si>
  <si>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</si>
  <si>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</si>
  <si>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</si>
  <si>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</si>
  <si>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</si>
  <si>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</si>
  <si>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</si>
  <si>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</si>
  <si>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</si>
  <si>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</si>
  <si>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</si>
  <si>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</si>
  <si>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</si>
  <si>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</si>
  <si>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</si>
  <si>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</si>
  <si>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</si>
  <si>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</si>
  <si>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</si>
  <si>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</si>
  <si>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</si>
  <si>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</si>
  <si>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</si>
  <si>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</si>
  <si>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</si>
  <si>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</si>
  <si>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</si>
  <si>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</si>
  <si>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</si>
  <si>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</si>
  <si>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</si>
  <si>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</si>
  <si>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</si>
  <si>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</si>
  <si>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</si>
  <si>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</si>
  <si>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</si>
  <si>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</si>
  <si>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</si>
  <si>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</si>
  <si>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</si>
  <si>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</si>
  <si>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</si>
  <si>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</si>
  <si>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</si>
  <si>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</si>
  <si>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</si>
  <si>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</si>
  <si>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</si>
  <si>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</si>
  <si>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</si>
  <si>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</si>
  <si>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</si>
  <si>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</si>
  <si>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</si>
  <si>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</si>
  <si>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</si>
  <si>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</si>
  <si>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</si>
  <si>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</si>
  <si>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</si>
  <si>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</si>
  <si>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</si>
  <si>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</si>
  <si>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</si>
  <si>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</si>
  <si>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</si>
  <si>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</si>
  <si>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</si>
  <si>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</si>
  <si>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</si>
  <si>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</si>
  <si>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</si>
  <si>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</si>
  <si>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</si>
  <si>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</si>
  <si>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</si>
  <si>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</si>
  <si>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</si>
  <si>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</si>
  <si>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</si>
  <si>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</si>
  <si>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</si>
  <si>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</si>
  <si>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</si>
  <si>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</si>
  <si>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</si>
  <si>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</si>
  <si>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</si>
  <si>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</si>
  <si>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</si>
  <si>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</si>
  <si>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</si>
  <si>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</si>
  <si>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</si>
  <si>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</si>
  <si>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</si>
  <si>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</si>
  <si>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</si>
  <si>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</si>
  <si>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</si>
  <si>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</si>
  <si>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</si>
  <si>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</si>
  <si>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</si>
  <si>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</si>
  <si>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</si>
  <si>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</si>
  <si>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</si>
  <si>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</si>
  <si>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</si>
  <si>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</si>
  <si>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</si>
  <si>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</si>
  <si>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</si>
  <si>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</si>
  <si>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</si>
  <si>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</si>
  <si>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</si>
  <si>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</si>
  <si>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</si>
  <si>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</si>
  <si>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</si>
  <si>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</si>
  <si>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</si>
  <si>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</si>
  <si>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</si>
  <si>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</si>
  <si>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</si>
  <si>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</si>
  <si>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</si>
  <si>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</si>
  <si>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</si>
  <si>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</si>
  <si>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</si>
  <si>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</si>
  <si>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</si>
  <si>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</si>
  <si>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</si>
  <si>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</si>
  <si>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</si>
  <si>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</si>
  <si>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</si>
  <si>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</si>
  <si>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</si>
  <si>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</si>
  <si>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</si>
  <si>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</si>
  <si>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</si>
  <si>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</si>
  <si>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</si>
  <si>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</si>
  <si>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</si>
  <si>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</si>
  <si>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</si>
  <si>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</si>
  <si>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</si>
  <si>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</si>
  <si>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</si>
  <si>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</si>
  <si>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</si>
  <si>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</si>
  <si>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</si>
  <si>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</si>
  <si>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</si>
  <si>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</si>
  <si>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</si>
  <si>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</si>
  <si>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</si>
  <si>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</si>
  <si>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</si>
  <si>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</si>
  <si>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</si>
  <si>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</si>
  <si>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</si>
  <si>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</si>
  <si>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</si>
  <si>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</si>
  <si>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</si>
  <si>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</si>
  <si>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</si>
  <si>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</si>
  <si>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</si>
  <si>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</si>
  <si>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</si>
  <si>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</si>
  <si>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</si>
  <si>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</si>
  <si>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</si>
  <si>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</si>
  <si>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</si>
  <si>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</si>
  <si>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</si>
  <si>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</si>
  <si>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</si>
  <si>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</si>
  <si>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</si>
  <si>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</si>
  <si>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</si>
  <si>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</si>
  <si>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</si>
  <si>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</si>
  <si>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</si>
  <si>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</si>
  <si>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</si>
  <si>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</si>
  <si>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</si>
  <si>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</si>
  <si>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</si>
  <si>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</si>
  <si>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</si>
  <si>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</si>
  <si>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</si>
  <si>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</si>
  <si>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</si>
  <si>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</si>
  <si>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</si>
  <si>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</si>
  <si>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</si>
  <si>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</si>
  <si>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</si>
  <si>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</si>
  <si>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</si>
  <si>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</si>
  <si>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</si>
  <si>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</si>
  <si>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</si>
  <si>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</si>
  <si>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</si>
  <si>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</si>
  <si>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</si>
  <si>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</si>
  <si>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</si>
  <si>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</si>
  <si>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</si>
  <si>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</si>
  <si>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</si>
  <si>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</si>
  <si>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</si>
  <si>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</si>
  <si>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</si>
  <si>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</si>
  <si>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</si>
  <si>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</si>
  <si>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</si>
  <si>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</si>
  <si>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</si>
  <si>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</si>
  <si>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</si>
  <si>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</si>
  <si>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</si>
  <si>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</si>
  <si>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</si>
  <si>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</si>
  <si>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</si>
  <si>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</si>
  <si>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</si>
  <si>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</si>
  <si>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</si>
  <si>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</si>
  <si>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</si>
  <si>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</si>
  <si>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</si>
  <si>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</si>
  <si>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</si>
  <si>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</si>
  <si>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</si>
  <si>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</si>
  <si>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</si>
  <si>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</si>
  <si>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</si>
  <si>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</si>
  <si>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</si>
  <si>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</si>
  <si>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</si>
  <si>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</si>
  <si>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</si>
  <si>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</si>
  <si>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</si>
  <si>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</si>
  <si>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</si>
  <si>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</si>
  <si>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</si>
  <si>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</si>
  <si>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</si>
  <si>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</si>
  <si>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</si>
  <si>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</si>
  <si>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</si>
  <si>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</si>
  <si>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</si>
  <si>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</si>
  <si>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</si>
  <si>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</si>
  <si>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</si>
  <si>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</si>
  <si>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</si>
  <si>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</si>
  <si>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</si>
  <si>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</si>
  <si>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</si>
  <si>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</si>
  <si>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</si>
  <si>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</si>
  <si>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</si>
  <si>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</si>
  <si>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</si>
  <si>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</si>
  <si>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</si>
  <si>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</si>
  <si>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</si>
  <si>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</si>
  <si>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</si>
  <si>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</si>
  <si>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</si>
  <si>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</si>
  <si>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</si>
  <si>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</si>
  <si>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</si>
  <si>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</si>
  <si>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</si>
  <si>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</si>
  <si>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</si>
  <si>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</si>
  <si>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</si>
  <si>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</si>
  <si>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</si>
  <si>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</si>
  <si>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</si>
  <si>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</si>
  <si>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</si>
  <si>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</si>
  <si>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</si>
  <si>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</si>
  <si>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</si>
  <si>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</si>
  <si>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</si>
  <si>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</si>
  <si>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</si>
  <si>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</si>
  <si>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</si>
  <si>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</si>
  <si>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</si>
  <si>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</si>
  <si>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</si>
  <si>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</si>
  <si>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</si>
  <si>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</si>
  <si>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</si>
  <si>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</si>
  <si>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</si>
  <si>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</si>
  <si>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</si>
  <si>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</si>
  <si>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</si>
  <si>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</si>
  <si>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</si>
  <si>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</si>
  <si>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</si>
  <si>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</si>
  <si>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</si>
  <si>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</si>
  <si>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</si>
  <si>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</si>
  <si>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</si>
  <si>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</si>
  <si>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</si>
  <si>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</si>
  <si>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</si>
  <si>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</si>
  <si>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</si>
  <si>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</si>
  <si>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</si>
  <si>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</si>
  <si>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</si>
  <si>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</si>
  <si>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</si>
  <si>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</si>
  <si>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</si>
  <si>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</si>
  <si>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</si>
  <si>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</si>
  <si>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</si>
  <si>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</si>
  <si>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</si>
  <si>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</si>
  <si>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</si>
  <si>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</si>
  <si>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</si>
  <si>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</si>
  <si>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</si>
  <si>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</si>
  <si>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</si>
  <si>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</si>
  <si>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</si>
  <si>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</si>
  <si>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</si>
  <si>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</si>
  <si>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</si>
  <si>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</si>
  <si>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</si>
  <si>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</si>
  <si>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</si>
  <si>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</si>
  <si>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</si>
  <si>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</si>
  <si>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</si>
  <si>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</si>
  <si>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</si>
  <si>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</si>
  <si>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</si>
  <si>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</si>
  <si>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</si>
  <si>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</si>
  <si>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</si>
  <si>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</si>
  <si>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</si>
  <si>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</si>
  <si>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</si>
  <si>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</si>
  <si>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</si>
  <si>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</si>
  <si>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</si>
  <si>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</si>
  <si>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</si>
  <si>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</si>
  <si>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</si>
  <si>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</si>
  <si>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</si>
  <si>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</si>
  <si>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</si>
  <si>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</si>
  <si>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</si>
  <si>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</si>
  <si>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</si>
  <si>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</si>
  <si>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</si>
  <si>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</si>
  <si>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</si>
  <si>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</si>
  <si>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</si>
  <si>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</si>
  <si>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</si>
  <si>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</si>
  <si>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</si>
  <si>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</si>
  <si>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</si>
  <si>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</si>
  <si>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</si>
  <si>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</si>
  <si>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</si>
  <si>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</si>
  <si>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</si>
  <si>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</si>
  <si>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</si>
  <si>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</si>
  <si>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</si>
  <si>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</si>
  <si>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</si>
  <si>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</si>
  <si>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</si>
  <si>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</si>
  <si>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</si>
  <si>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</si>
  <si>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</si>
  <si>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</si>
  <si>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</si>
  <si>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</si>
  <si>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</si>
  <si>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</si>
  <si>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</si>
  <si>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</si>
  <si>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</si>
  <si>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</si>
  <si>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</si>
  <si>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</si>
  <si>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</si>
  <si>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</si>
  <si>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</si>
  <si>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</si>
  <si>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</si>
  <si>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</si>
  <si>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</si>
  <si>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</si>
  <si>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</si>
  <si>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</si>
  <si>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</si>
  <si>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</si>
  <si>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</si>
  <si>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</si>
  <si>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</si>
  <si>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</si>
  <si>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</si>
  <si>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</si>
  <si>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</si>
  <si>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</si>
  <si>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</si>
  <si>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</si>
  <si>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</si>
  <si>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</si>
  <si>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</si>
  <si>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</si>
  <si>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</si>
  <si>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</si>
  <si>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</si>
  <si>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</si>
  <si>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</si>
  <si>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</si>
  <si>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</si>
  <si>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</si>
  <si>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</si>
  <si>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</si>
  <si>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</si>
  <si>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</si>
  <si>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</si>
  <si>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</si>
  <si>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</si>
  <si>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</si>
  <si>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</si>
  <si>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</si>
  <si>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</si>
  <si>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</si>
  <si>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</si>
  <si>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</si>
  <si>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</si>
  <si>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</si>
  <si>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</si>
  <si>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</si>
  <si>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</si>
  <si>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</si>
  <si>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</si>
  <si>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</si>
  <si>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</si>
  <si>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</si>
  <si>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</si>
  <si>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</si>
  <si>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</si>
  <si>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</si>
  <si>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</si>
  <si>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</si>
  <si>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</si>
  <si>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</si>
  <si>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</si>
  <si>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</si>
  <si>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</si>
  <si>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</si>
  <si>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</si>
  <si>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</si>
  <si>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</si>
  <si>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</si>
  <si>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</si>
  <si>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</si>
  <si>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</si>
  <si>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</si>
  <si>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</si>
  <si>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</si>
  <si>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</si>
  <si>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</si>
  <si>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</si>
  <si>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</si>
  <si>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</si>
  <si>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</si>
  <si>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</si>
  <si>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</si>
  <si>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</si>
  <si>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</si>
  <si>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</si>
  <si>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</si>
  <si>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</si>
  <si>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</si>
  <si>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</si>
  <si>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</si>
  <si>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</si>
  <si>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</si>
  <si>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</si>
  <si>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</si>
  <si>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</si>
  <si>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</si>
  <si>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</si>
  <si>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</si>
  <si>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</si>
  <si>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</si>
  <si>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</si>
  <si>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</si>
  <si>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</si>
  <si>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</si>
  <si>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</si>
  <si>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</si>
  <si>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</si>
  <si>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</si>
  <si>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</si>
  <si>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</si>
  <si>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</si>
  <si>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</si>
  <si>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</si>
  <si>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</si>
  <si>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</si>
  <si>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</si>
  <si>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</si>
  <si>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</si>
  <si>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</si>
  <si>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</si>
  <si>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</si>
  <si>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</si>
  <si>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</si>
  <si>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</si>
  <si>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</si>
  <si>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</si>
  <si>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</si>
  <si>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</si>
  <si>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</si>
  <si>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</si>
  <si>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</si>
  <si>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</si>
  <si>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</si>
  <si>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</si>
  <si>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</si>
  <si>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</si>
  <si>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</si>
  <si>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</si>
  <si>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</si>
  <si>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</si>
  <si>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</si>
  <si>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</si>
  <si>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</si>
  <si>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</si>
  <si>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</si>
  <si>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</si>
  <si>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</si>
  <si>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</si>
  <si>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</si>
  <si>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</si>
  <si>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</si>
  <si>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</si>
  <si>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</si>
  <si>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</si>
  <si>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</si>
  <si>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</si>
  <si>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</si>
  <si>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</si>
  <si>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</si>
  <si>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</si>
  <si>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</si>
  <si>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</si>
  <si>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</si>
  <si>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</si>
  <si>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</si>
  <si>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</si>
  <si>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</si>
  <si>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</si>
  <si>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</si>
  <si>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</si>
  <si>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</si>
  <si>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</si>
  <si>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</si>
  <si>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</si>
  <si>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</si>
  <si>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</si>
  <si>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</si>
  <si>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</si>
  <si>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</si>
  <si>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</si>
  <si>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</si>
  <si>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</si>
  <si>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</si>
  <si>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</si>
  <si>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</si>
  <si>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</si>
  <si>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</si>
  <si>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</si>
  <si>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</si>
  <si>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</si>
  <si>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</si>
  <si>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</si>
  <si>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</si>
  <si>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</si>
  <si>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</si>
  <si>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</si>
  <si>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</si>
  <si>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</si>
  <si>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</si>
  <si>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</si>
  <si>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</si>
  <si>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</si>
  <si>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</si>
  <si>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</si>
  <si>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</si>
  <si>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</si>
  <si>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</si>
  <si>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</si>
  <si>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</si>
  <si>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</si>
  <si>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</si>
  <si>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</si>
  <si>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</si>
  <si>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</si>
  <si>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</si>
  <si>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</si>
  <si>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</si>
  <si>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</si>
  <si>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</si>
  <si>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</si>
  <si>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</si>
  <si>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</si>
  <si>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</si>
  <si>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</si>
  <si>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</si>
  <si>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</si>
  <si>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</si>
  <si>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</si>
  <si>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</si>
  <si>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</si>
  <si>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</si>
  <si>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</si>
  <si>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</si>
  <si>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</si>
  <si>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</si>
  <si>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</si>
  <si>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</si>
  <si>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</si>
  <si>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</si>
  <si>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</si>
  <si>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</si>
  <si>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</si>
  <si>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</si>
  <si>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</si>
  <si>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</si>
  <si>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</si>
  <si>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</si>
  <si>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</si>
  <si>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</si>
  <si>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</si>
  <si>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</si>
  <si>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</si>
  <si>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</si>
  <si>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</si>
  <si>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</si>
  <si>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</si>
  <si>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</si>
  <si>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</si>
  <si>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</si>
  <si>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</si>
  <si>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</si>
  <si>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</si>
  <si>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</si>
  <si>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</si>
  <si>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</si>
  <si>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</si>
  <si>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</si>
  <si>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</si>
  <si>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</si>
  <si>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</si>
  <si>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</si>
  <si>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</si>
  <si>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</si>
  <si>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</si>
  <si>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</si>
  <si>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</si>
  <si>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</si>
  <si>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</si>
  <si>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</si>
  <si>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</si>
  <si>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</si>
  <si>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</si>
  <si>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</si>
  <si>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</si>
  <si>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</si>
  <si>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</si>
  <si>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</si>
  <si>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</si>
  <si>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</si>
  <si>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</si>
  <si>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</si>
  <si>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</si>
  <si>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</si>
  <si>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</si>
  <si>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</si>
  <si>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</si>
  <si>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</si>
  <si>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</si>
  <si>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</si>
  <si>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</si>
  <si>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</si>
  <si>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</si>
  <si>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</si>
  <si>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</si>
  <si>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</si>
  <si>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</si>
  <si>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</si>
  <si>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</si>
  <si>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</si>
  <si>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</si>
  <si>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</si>
  <si>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</si>
  <si>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</si>
  <si>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</si>
  <si>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</si>
  <si>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</si>
  <si>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</si>
  <si>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</si>
  <si>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</si>
  <si>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</si>
  <si>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</si>
  <si>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</si>
  <si>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</si>
  <si>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</si>
  <si>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</si>
  <si>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</si>
  <si>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</si>
  <si>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</si>
  <si>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</si>
  <si>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</si>
  <si>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</si>
  <si>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</si>
  <si>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</si>
  <si>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</si>
  <si>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</si>
  <si>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</si>
  <si>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</si>
  <si>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</si>
  <si>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</si>
  <si>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</si>
  <si>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</si>
  <si>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</si>
  <si>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</si>
  <si>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</si>
  <si>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</si>
  <si>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</si>
  <si>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</si>
  <si>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</si>
  <si>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</si>
  <si>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</si>
  <si>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</si>
  <si>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</si>
  <si>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</si>
  <si>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</si>
  <si>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</si>
  <si>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</si>
  <si>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</si>
  <si>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</si>
  <si>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</si>
  <si>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</si>
  <si>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</si>
  <si>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</si>
  <si>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</si>
  <si>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</si>
  <si>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</si>
  <si>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</si>
  <si>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</si>
  <si>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</si>
  <si>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</si>
  <si>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</si>
  <si>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</si>
  <si>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</si>
  <si>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</si>
  <si>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</si>
  <si>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</si>
  <si>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</si>
  <si>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</si>
  <si>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</si>
  <si>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</si>
  <si>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</si>
  <si>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</si>
  <si>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</si>
  <si>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</si>
  <si>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</si>
  <si>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</si>
  <si>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</si>
  <si>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</si>
  <si>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</si>
  <si>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</si>
  <si>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</si>
  <si>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</si>
  <si>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</si>
  <si>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</si>
  <si>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</si>
  <si>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</si>
  <si>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</si>
  <si>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</si>
  <si>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</si>
  <si>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</si>
  <si>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</si>
  <si>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</si>
  <si>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</si>
  <si>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</si>
  <si>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</si>
  <si>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</si>
  <si>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</si>
  <si>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</si>
  <si>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</si>
  <si>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</si>
  <si>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</si>
  <si>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</si>
  <si>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</si>
  <si>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</si>
  <si>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</si>
  <si>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</si>
  <si>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</si>
  <si>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</si>
  <si>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</si>
  <si>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</si>
  <si>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</si>
  <si>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</si>
  <si>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</si>
  <si>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</si>
  <si>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</si>
  <si>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</si>
  <si>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</si>
  <si>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</si>
  <si>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</si>
  <si>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</si>
  <si>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</si>
  <si>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</si>
  <si>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</si>
  <si>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</si>
  <si>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</si>
  <si>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</si>
  <si>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</si>
  <si>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</si>
  <si>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</si>
  <si>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</si>
  <si>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</si>
  <si>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</si>
  <si>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</si>
  <si>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</si>
  <si>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</si>
  <si>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</si>
  <si>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</si>
  <si>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</si>
  <si>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</si>
  <si>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</si>
  <si>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</si>
  <si>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</si>
  <si>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</si>
  <si>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</si>
  <si>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</si>
  <si>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</si>
  <si>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</si>
  <si>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</si>
  <si>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</si>
  <si>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</si>
  <si>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</si>
  <si>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</si>
  <si>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</si>
  <si>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</si>
  <si>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</si>
  <si>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</si>
  <si>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</si>
  <si>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</si>
  <si>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</si>
  <si>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</si>
  <si>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</si>
  <si>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</si>
  <si>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</si>
  <si>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</si>
  <si>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</si>
  <si>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</si>
  <si>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</si>
  <si>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</si>
  <si>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</si>
  <si>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</si>
  <si>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</si>
  <si>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</si>
  <si>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</si>
  <si>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</si>
  <si>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</si>
  <si>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</si>
  <si>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</si>
  <si>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</si>
  <si>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</si>
  <si>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</si>
  <si>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</si>
  <si>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</si>
  <si>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</si>
  <si>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</si>
  <si>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</si>
  <si>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</si>
  <si>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</si>
  <si>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</si>
  <si>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</si>
  <si>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</si>
  <si>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</si>
  <si>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</si>
  <si>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</si>
  <si>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</si>
  <si>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</si>
  <si>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</si>
  <si>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</si>
  <si>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</si>
  <si>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</si>
  <si>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</si>
  <si>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</si>
  <si>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</si>
  <si>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</si>
  <si>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</si>
  <si>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</si>
  <si>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</si>
  <si>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</si>
  <si>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</si>
  <si>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</si>
  <si>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</si>
  <si>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</si>
  <si>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</si>
  <si>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</si>
  <si>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</si>
  <si>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</si>
  <si>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</si>
  <si>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</si>
  <si>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</si>
  <si>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</si>
  <si>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</si>
  <si>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</si>
  <si>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</si>
  <si>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</si>
  <si>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</si>
  <si>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</si>
  <si>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</si>
  <si>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</si>
  <si>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</si>
  <si>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</si>
  <si>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</si>
  <si>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</si>
  <si>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</si>
  <si>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</si>
  <si>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</si>
  <si>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</si>
  <si>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</si>
  <si>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</si>
  <si>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</si>
  <si>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</si>
  <si>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</si>
  <si>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</si>
  <si>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</si>
  <si>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</si>
  <si>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</si>
  <si>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</si>
  <si>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</si>
  <si>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</si>
  <si>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</si>
  <si>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</si>
  <si>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</si>
  <si>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</si>
  <si>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</si>
  <si>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</si>
  <si>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</si>
  <si>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</si>
  <si>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</si>
  <si>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</si>
  <si>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</si>
  <si>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</si>
  <si>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</si>
  <si>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</si>
  <si>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</si>
  <si>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</si>
  <si>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</si>
  <si>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</si>
  <si>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</si>
  <si>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</si>
  <si>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</si>
  <si>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</si>
  <si>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</si>
  <si>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</si>
  <si>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</si>
  <si>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</si>
  <si>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</si>
  <si>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</si>
  <si>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</si>
  <si>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</si>
  <si>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</si>
  <si>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</si>
  <si>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</si>
  <si>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</si>
  <si>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</si>
  <si>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</si>
  <si>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</si>
  <si>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</si>
  <si>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</si>
  <si>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</si>
  <si>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</si>
  <si>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</si>
  <si>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</si>
  <si>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</si>
  <si>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</si>
  <si>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</si>
  <si>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</si>
  <si>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</si>
  <si>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</si>
  <si>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</si>
  <si>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</si>
  <si>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</si>
  <si>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</si>
  <si>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</si>
  <si>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</si>
  <si>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</si>
  <si>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</si>
  <si>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</si>
  <si>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</si>
  <si>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</si>
  <si>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</si>
  <si>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</si>
  <si>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</si>
  <si>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</si>
  <si>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</si>
  <si>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</si>
  <si>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</si>
  <si>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</si>
  <si>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</si>
  <si>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</si>
  <si>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</si>
  <si>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</si>
  <si>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</si>
  <si>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</si>
  <si>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</si>
  <si>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</si>
  <si>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</si>
  <si>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</si>
  <si>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</si>
  <si>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</si>
  <si>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</si>
  <si>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</si>
  <si>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</si>
  <si>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</si>
  <si>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</si>
  <si>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</si>
  <si>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</si>
  <si>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</si>
  <si>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</si>
  <si>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</si>
  <si>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</si>
  <si>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</si>
  <si>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</si>
  <si>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</si>
  <si>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</si>
  <si>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</si>
  <si>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</si>
  <si>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</si>
  <si>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</si>
  <si>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</si>
  <si>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</si>
  <si>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</si>
  <si>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</si>
  <si>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</si>
  <si>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</si>
  <si>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</si>
  <si>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</si>
  <si>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</si>
  <si>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</si>
  <si>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</si>
  <si>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</si>
  <si>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</si>
  <si>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</si>
  <si>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</si>
  <si>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</si>
  <si>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</si>
  <si>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</si>
  <si>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</si>
  <si>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</si>
  <si>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</si>
  <si>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</si>
  <si>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</si>
  <si>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</si>
  <si>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</si>
  <si>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</si>
  <si>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</si>
  <si>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</si>
  <si>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</si>
  <si>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</si>
  <si>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</si>
  <si>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</si>
  <si>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</si>
  <si>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</si>
  <si>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</si>
  <si>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</si>
  <si>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</si>
  <si>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</si>
  <si>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</si>
  <si>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</si>
  <si>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</si>
  <si>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</si>
  <si>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</si>
  <si>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</si>
  <si>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</si>
  <si>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</si>
  <si>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</si>
  <si>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</si>
  <si>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</si>
  <si>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</si>
  <si>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</si>
  <si>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</si>
  <si>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</si>
  <si>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</si>
  <si>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</si>
  <si>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</si>
  <si>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</si>
  <si>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</si>
  <si>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</si>
  <si>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</si>
  <si>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</si>
  <si>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</si>
  <si>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</si>
  <si>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</si>
  <si>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</si>
  <si>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</si>
  <si>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</si>
  <si>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</si>
  <si>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</si>
  <si>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</si>
  <si>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</si>
  <si>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</si>
  <si>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</si>
  <si>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</si>
  <si>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</si>
  <si>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</si>
  <si>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</si>
  <si>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</si>
  <si>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</si>
  <si>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</si>
  <si>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</si>
  <si>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</si>
  <si>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</si>
  <si>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</si>
  <si>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</si>
  <si>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</si>
  <si>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</si>
  <si>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</si>
  <si>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</si>
  <si>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</si>
  <si>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</si>
  <si>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</si>
  <si>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</si>
  <si>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</si>
  <si>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</si>
  <si>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</si>
  <si>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</si>
  <si>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</si>
  <si>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</si>
  <si>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</si>
  <si>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</si>
  <si>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</si>
  <si>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</si>
  <si>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</si>
  <si>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</si>
  <si>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</si>
  <si>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</si>
  <si>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</si>
  <si>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</si>
  <si>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</si>
  <si>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</si>
  <si>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</si>
  <si>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</si>
  <si>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</si>
  <si>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</si>
  <si>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</si>
  <si>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</si>
  <si>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</si>
  <si>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</si>
  <si>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</si>
  <si>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</si>
  <si>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</si>
  <si>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</si>
  <si>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</si>
  <si>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</si>
  <si>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</si>
  <si>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</si>
  <si>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</si>
  <si>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</si>
  <si>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</si>
  <si>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</si>
  <si>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</si>
  <si>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</si>
  <si>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</si>
  <si>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</si>
  <si>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</si>
  <si>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</si>
  <si>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</si>
  <si>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</si>
  <si>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</si>
  <si>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</si>
  <si>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</si>
  <si>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</si>
  <si>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</si>
  <si>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</si>
  <si>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</si>
  <si>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</si>
  <si>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</si>
  <si>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</si>
  <si>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</si>
  <si>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</si>
  <si>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</si>
  <si>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</si>
  <si>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</si>
  <si>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</si>
  <si>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</si>
  <si>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</si>
  <si>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</si>
  <si>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</si>
  <si>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</si>
  <si>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</si>
  <si>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</si>
  <si>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</si>
  <si>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</si>
  <si>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</si>
  <si>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</si>
  <si>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</si>
  <si>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</si>
  <si>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</si>
  <si>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</si>
  <si>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</si>
  <si>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</si>
  <si>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</si>
  <si>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</si>
  <si>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</si>
  <si>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</si>
  <si>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</si>
  <si>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</si>
  <si>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</si>
  <si>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</si>
  <si>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</si>
  <si>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</si>
  <si>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</si>
  <si>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</si>
  <si>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</si>
  <si>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</si>
  <si>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</si>
  <si>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</si>
  <si>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</si>
  <si>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</si>
  <si>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</si>
  <si>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</si>
  <si>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</si>
  <si>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</si>
  <si>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</si>
  <si>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</si>
  <si>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</si>
  <si>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</si>
  <si>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</si>
  <si>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</si>
  <si>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</si>
  <si>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</si>
  <si>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</si>
  <si>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</si>
  <si>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</si>
  <si>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</si>
  <si>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</si>
  <si>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</si>
  <si>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</si>
  <si>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</si>
  <si>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</si>
  <si>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</si>
  <si>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</si>
  <si>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</si>
  <si>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</si>
  <si>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</si>
  <si>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</si>
  <si>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</si>
  <si>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</si>
  <si>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</si>
  <si>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</si>
  <si>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</si>
  <si>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</si>
  <si>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</si>
  <si>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</si>
  <si>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</si>
  <si>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</si>
  <si>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</si>
  <si>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</si>
  <si>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</si>
  <si>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</si>
  <si>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</si>
  <si>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</si>
  <si>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</si>
  <si>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</si>
  <si>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</si>
  <si>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</si>
  <si>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</si>
  <si>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</si>
  <si>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</si>
  <si>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</si>
  <si>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</si>
  <si>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</si>
  <si>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</si>
  <si>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</si>
  <si>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</si>
  <si>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</si>
  <si>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</si>
  <si>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</si>
  <si>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</si>
  <si>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</si>
  <si>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</si>
  <si>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</si>
  <si>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</si>
  <si>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</si>
  <si>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</si>
  <si>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</si>
  <si>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</si>
  <si>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</si>
  <si>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</si>
  <si>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</si>
  <si>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</si>
  <si>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</si>
  <si>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</si>
  <si>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</si>
  <si>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</si>
  <si>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</si>
  <si>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</si>
  <si>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</si>
  <si>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</si>
  <si>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</si>
  <si>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</si>
  <si>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</si>
  <si>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</si>
  <si>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</si>
  <si>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</si>
  <si>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</si>
  <si>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</si>
  <si>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</si>
  <si>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</si>
  <si>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</si>
  <si>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</si>
  <si>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</si>
  <si>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</si>
  <si>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</si>
  <si>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</si>
  <si>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</si>
  <si>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</si>
  <si>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</si>
  <si>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</si>
  <si>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</si>
  <si>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</si>
  <si>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</si>
  <si>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</si>
  <si>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</si>
  <si>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</si>
  <si>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</si>
  <si>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</si>
  <si>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</si>
  <si>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</si>
  <si>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</si>
  <si>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</si>
  <si>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</si>
  <si>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</si>
  <si>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</si>
  <si>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</si>
  <si>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</si>
  <si>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</si>
  <si>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</si>
  <si>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</si>
  <si>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</si>
  <si>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</si>
  <si>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</si>
  <si>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</si>
  <si>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</si>
  <si>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</si>
  <si>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</si>
  <si>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</si>
  <si>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</si>
  <si>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</si>
  <si>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</si>
  <si>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</si>
  <si>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</si>
  <si>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</si>
  <si>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</si>
  <si>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</si>
  <si>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</si>
  <si>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</si>
  <si>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</si>
  <si>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</si>
  <si>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</si>
  <si>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</si>
  <si>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</si>
  <si>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</si>
  <si>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</si>
  <si>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</si>
  <si>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</si>
  <si>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</si>
  <si>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</si>
  <si>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</si>
  <si>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</si>
  <si>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</si>
  <si>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</si>
  <si>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</si>
  <si>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</si>
  <si>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</si>
  <si>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</si>
  <si>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</si>
  <si>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</si>
  <si>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</si>
  <si>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</si>
  <si>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</si>
  <si>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</si>
  <si>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</si>
  <si>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</si>
  <si>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</si>
  <si>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</si>
  <si>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</si>
  <si>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</si>
  <si>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</si>
  <si>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</si>
  <si>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</si>
  <si>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</si>
  <si>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</si>
  <si>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</si>
  <si>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</si>
  <si>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</si>
  <si>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</si>
  <si>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</si>
  <si>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</si>
  <si>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</si>
  <si>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</si>
  <si>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</si>
  <si>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</si>
  <si>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</si>
  <si>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</si>
  <si>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</si>
  <si>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</si>
  <si>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</si>
  <si>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</si>
  <si>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</si>
  <si>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</si>
  <si>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</si>
  <si>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</si>
  <si>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</si>
  <si>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</si>
  <si>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</si>
  <si>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</si>
  <si>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</si>
  <si>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</si>
  <si>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</si>
  <si>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</si>
  <si>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</si>
  <si>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</si>
  <si>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</si>
  <si>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</si>
  <si>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</si>
  <si>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</si>
  <si>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</si>
  <si>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</si>
  <si>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</si>
  <si>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</si>
  <si>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</si>
  <si>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</si>
  <si>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</si>
  <si>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</si>
  <si>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</si>
  <si>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</si>
  <si>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</si>
  <si>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</si>
  <si>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</si>
  <si>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</si>
  <si>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</si>
  <si>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</si>
  <si>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</si>
  <si>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</si>
  <si>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</si>
  <si>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</si>
  <si>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</si>
  <si>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</si>
  <si>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</si>
  <si>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</si>
  <si>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</si>
  <si>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</si>
  <si>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</si>
  <si>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</si>
  <si>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</si>
  <si>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</si>
  <si>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</si>
  <si>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</si>
  <si>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</si>
  <si>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</si>
  <si>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</si>
  <si>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</si>
  <si>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</si>
  <si>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</si>
  <si>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</si>
  <si>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</si>
  <si>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</si>
  <si>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</si>
  <si>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</si>
  <si>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</si>
  <si>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</si>
  <si>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</si>
  <si>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</si>
  <si>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</si>
  <si>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</si>
  <si>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</si>
  <si>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</si>
  <si>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</si>
  <si>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</si>
  <si>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</si>
  <si>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</si>
  <si>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</si>
  <si>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</si>
  <si>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</si>
  <si>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</si>
  <si>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</si>
  <si>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</si>
  <si>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</si>
  <si>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</si>
  <si>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</si>
  <si>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</si>
  <si>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</si>
  <si>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</si>
  <si>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</si>
  <si>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</si>
  <si>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</si>
  <si>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</si>
  <si>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</si>
  <si>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</si>
  <si>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</si>
  <si>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</si>
  <si>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</si>
  <si>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</si>
  <si>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</si>
  <si>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</si>
  <si>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</si>
  <si>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</si>
  <si>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</si>
  <si>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</si>
  <si>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</si>
  <si>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</si>
  <si>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</si>
  <si>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</si>
  <si>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</si>
  <si>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</si>
  <si>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</si>
  <si>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</si>
  <si>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</si>
  <si>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</si>
  <si>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</si>
  <si>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</si>
  <si>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</si>
  <si>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</si>
  <si>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</si>
  <si>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</si>
  <si>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</si>
  <si>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</si>
  <si>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</si>
  <si>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</si>
  <si>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</si>
  <si>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</si>
  <si>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</si>
  <si>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</si>
  <si>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</si>
  <si>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</si>
  <si>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</si>
  <si>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</si>
  <si>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</si>
  <si>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</si>
  <si>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</si>
  <si>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</si>
  <si>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</si>
  <si>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</si>
  <si>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</si>
  <si>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</si>
  <si>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</si>
  <si>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</si>
  <si>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</si>
  <si>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</si>
  <si>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</si>
  <si>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</si>
  <si>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</si>
  <si>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</si>
  <si>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</si>
  <si>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</si>
  <si>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</si>
  <si>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</si>
  <si>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</si>
  <si>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</si>
  <si>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</si>
  <si>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</si>
  <si>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</si>
  <si>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</si>
  <si>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</si>
  <si>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</si>
  <si>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</si>
  <si>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</si>
  <si>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</si>
  <si>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</si>
  <si>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</si>
  <si>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</si>
  <si>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</si>
  <si>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</si>
  <si>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</si>
  <si>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</si>
  <si>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</si>
  <si>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</si>
  <si>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</si>
  <si>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</si>
  <si>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</si>
  <si>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</si>
  <si>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</si>
  <si>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</si>
  <si>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</si>
  <si>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</si>
  <si>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</si>
  <si>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</si>
  <si>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</si>
  <si>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</si>
  <si>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</si>
  <si>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</si>
  <si>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</si>
  <si>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</si>
  <si>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</si>
  <si>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</si>
  <si>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</si>
  <si>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</si>
  <si>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</si>
  <si>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</si>
  <si>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</si>
  <si>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</si>
  <si>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</si>
  <si>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</si>
  <si>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</si>
  <si>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</si>
  <si>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</si>
  <si>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</si>
  <si>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</si>
  <si>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</si>
  <si>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</si>
  <si>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</si>
  <si>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</si>
  <si>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</si>
  <si>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</si>
  <si>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</si>
  <si>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</si>
  <si>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</si>
  <si>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</si>
  <si>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</si>
  <si>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</si>
  <si>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</si>
  <si>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</si>
  <si>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</si>
  <si>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</si>
  <si>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</si>
  <si>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</si>
  <si>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</si>
  <si>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</si>
  <si>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</si>
  <si>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</si>
  <si>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</si>
  <si>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</si>
  <si>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</si>
  <si>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</si>
  <si>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</si>
  <si>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</si>
  <si>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</si>
  <si>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</si>
  <si>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</si>
  <si>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</si>
  <si>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</si>
  <si>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</si>
  <si>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</si>
  <si>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</si>
  <si>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</si>
  <si>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</si>
  <si>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</si>
  <si>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</si>
  <si>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</si>
  <si>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</si>
  <si>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</si>
  <si>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</si>
  <si>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</si>
  <si>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</si>
  <si>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</si>
  <si>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</si>
  <si>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</si>
  <si>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</si>
  <si>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</si>
  <si>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</si>
  <si>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</si>
  <si>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</si>
  <si>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</si>
  <si>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</si>
  <si>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</si>
  <si>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</si>
  <si>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</si>
  <si>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</si>
  <si>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</si>
  <si>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</si>
  <si>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</si>
  <si>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</si>
  <si>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</si>
  <si>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</si>
  <si>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</si>
  <si>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</si>
  <si>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</si>
  <si>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</si>
  <si>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</si>
  <si>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</si>
  <si>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</si>
  <si>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</si>
  <si>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</si>
  <si>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</si>
  <si>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</si>
  <si>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</si>
  <si>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</si>
  <si>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</si>
  <si>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</si>
  <si>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</si>
  <si>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</si>
  <si>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</si>
  <si>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</si>
  <si>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</si>
  <si>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</si>
  <si>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</si>
  <si>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</si>
  <si>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</si>
  <si>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</si>
  <si>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</si>
  <si>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</si>
  <si>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</si>
  <si>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</si>
  <si>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</si>
  <si>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</si>
  <si>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</si>
  <si>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</si>
  <si>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</si>
  <si>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</si>
  <si>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</si>
  <si>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</si>
  <si>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</si>
  <si>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</si>
  <si>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</si>
  <si>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</si>
  <si>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</si>
  <si>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</si>
  <si>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</si>
  <si>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</si>
  <si>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</si>
  <si>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</si>
  <si>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</si>
  <si>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</si>
  <si>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</si>
  <si>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</si>
  <si>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</si>
  <si>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</si>
  <si>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</si>
  <si>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</si>
  <si>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</si>
  <si>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</si>
  <si>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</si>
  <si>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</si>
  <si>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</si>
  <si>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</si>
  <si>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</si>
  <si>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</si>
  <si>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</si>
  <si>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</si>
  <si>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</si>
  <si>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</si>
  <si>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</si>
  <si>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</si>
  <si>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</si>
  <si>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</si>
  <si>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</si>
  <si>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</si>
  <si>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</si>
  <si>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</si>
  <si>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</si>
  <si>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</si>
  <si>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</si>
  <si>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</si>
  <si>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</si>
  <si>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</si>
  <si>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</si>
  <si>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</si>
  <si>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</si>
  <si>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</si>
  <si>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</si>
  <si>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</si>
  <si>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</si>
  <si>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</si>
  <si>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</si>
  <si>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</si>
  <si>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</si>
  <si>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</si>
  <si>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</si>
  <si>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</si>
  <si>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</si>
  <si>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</si>
  <si>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</si>
  <si>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</si>
  <si>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</si>
  <si>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</si>
  <si>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</si>
  <si>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</si>
  <si>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</si>
  <si>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</si>
  <si>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</si>
  <si>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</si>
  <si>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</si>
  <si>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</si>
  <si>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</si>
  <si>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</si>
  <si>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</si>
  <si>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</si>
  <si>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</si>
  <si>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</si>
  <si>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</si>
  <si>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</si>
  <si>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</si>
  <si>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</si>
  <si>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</si>
  <si>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</si>
  <si>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</si>
  <si>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</si>
  <si>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</si>
  <si>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</si>
  <si>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</si>
  <si>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</si>
  <si>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</si>
  <si>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</si>
  <si>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</si>
  <si>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</si>
  <si>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</si>
  <si>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</si>
  <si>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</si>
  <si>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</si>
  <si>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</si>
  <si>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</si>
  <si>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</si>
  <si>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</si>
  <si>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</si>
  <si>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</si>
  <si>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</si>
  <si>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</si>
  <si>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</si>
  <si>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</si>
  <si>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</si>
  <si>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</si>
  <si>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</si>
  <si>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</si>
  <si>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</si>
  <si>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</si>
  <si>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</si>
  <si>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</si>
  <si>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</si>
  <si>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</si>
  <si>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</si>
  <si>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</si>
  <si>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</si>
  <si>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</si>
  <si>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</si>
  <si>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</si>
  <si>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</si>
  <si>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</si>
  <si>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</si>
  <si>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</si>
  <si>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</si>
  <si>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</si>
  <si>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</si>
  <si>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</si>
  <si>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</si>
  <si>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</si>
  <si>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</si>
  <si>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</si>
  <si>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</si>
  <si>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</si>
  <si>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</si>
  <si>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</si>
  <si>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</si>
  <si>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</si>
  <si>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</si>
  <si>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</si>
  <si>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</si>
  <si>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</si>
  <si>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</si>
  <si>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</si>
  <si>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</si>
  <si>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</si>
  <si>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</si>
  <si>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</si>
  <si>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</si>
  <si>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</si>
  <si>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</si>
  <si>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</si>
  <si>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</si>
  <si>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</si>
  <si>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</si>
  <si>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</si>
  <si>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</si>
  <si>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</si>
  <si>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</si>
  <si>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</si>
  <si>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</si>
  <si>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</si>
  <si>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</si>
  <si>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</si>
  <si>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</si>
  <si>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</si>
  <si>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</si>
  <si>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</si>
  <si>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</si>
  <si>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</si>
  <si>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</si>
  <si>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</si>
  <si>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</si>
  <si>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</si>
  <si>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</si>
  <si>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</si>
  <si>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</si>
  <si>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</si>
  <si>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</si>
  <si>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</si>
  <si>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</si>
  <si>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</si>
  <si>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</si>
  <si>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</si>
  <si>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</si>
  <si>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</si>
  <si>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</si>
  <si>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</si>
  <si>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</si>
  <si>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</si>
  <si>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</si>
  <si>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</si>
  <si>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</si>
  <si>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</si>
  <si>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</si>
  <si>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</si>
  <si>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</si>
  <si>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</si>
  <si>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</si>
  <si>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</si>
  <si>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</si>
  <si>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</si>
  <si>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</si>
  <si>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</si>
  <si>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</si>
  <si>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</si>
  <si>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</si>
  <si>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</si>
  <si>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</si>
  <si>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</si>
  <si>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</si>
  <si>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</si>
  <si>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</si>
  <si>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</si>
  <si>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</si>
  <si>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</si>
  <si>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</si>
  <si>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</si>
  <si>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</si>
  <si>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</si>
  <si>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</si>
  <si>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</si>
  <si>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</si>
  <si>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</si>
  <si>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</si>
  <si>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</si>
  <si>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</si>
  <si>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</si>
  <si>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</si>
  <si>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</si>
  <si>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</si>
  <si>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</si>
  <si>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</si>
  <si>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</si>
  <si>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</si>
  <si>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</si>
  <si>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</si>
  <si>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</si>
  <si>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</si>
  <si>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</si>
  <si>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</si>
  <si>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</si>
  <si>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</si>
  <si>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</si>
  <si>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</si>
  <si>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</si>
  <si>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</si>
  <si>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</si>
  <si>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</si>
  <si>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</si>
  <si>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</si>
  <si>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</si>
  <si>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</si>
  <si>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</si>
  <si>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</si>
  <si>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</si>
  <si>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</si>
  <si>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</si>
  <si>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</si>
  <si>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</si>
  <si>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</si>
  <si>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</si>
  <si>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</si>
  <si>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</si>
  <si>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</si>
  <si>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</si>
  <si>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</si>
  <si>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</si>
  <si>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</si>
  <si>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</si>
  <si>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</si>
  <si>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</si>
  <si>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</si>
  <si>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</si>
  <si>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</si>
  <si>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</si>
  <si>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</si>
  <si>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</si>
  <si>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</si>
  <si>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</si>
  <si>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</si>
  <si>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</si>
  <si>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</si>
  <si>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</si>
  <si>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</si>
  <si>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</si>
  <si>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</si>
  <si>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</si>
  <si>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</si>
  <si>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</si>
  <si>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</si>
  <si>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</si>
  <si>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</si>
  <si>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</si>
  <si>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</si>
  <si>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</si>
  <si>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</si>
  <si>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</si>
  <si>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</si>
  <si>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</si>
  <si>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</si>
  <si>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</si>
  <si>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</si>
  <si>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</si>
  <si>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</si>
  <si>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</si>
  <si>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</si>
  <si>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</si>
  <si>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</si>
  <si>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</si>
  <si>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</si>
  <si>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</si>
  <si>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</si>
  <si>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</si>
  <si>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</si>
  <si>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</si>
  <si>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</si>
  <si>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</si>
  <si>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</si>
  <si>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</si>
  <si>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</si>
  <si>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</si>
  <si>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</si>
  <si>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</si>
  <si>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</si>
  <si>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</si>
  <si>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</si>
  <si>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</si>
  <si>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</si>
  <si>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</si>
  <si>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</si>
  <si>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</si>
  <si>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</si>
  <si>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</si>
  <si>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</si>
  <si>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</si>
  <si>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</si>
  <si>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</si>
  <si>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</si>
  <si>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</si>
  <si>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</si>
  <si>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</si>
  <si>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</si>
  <si>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</si>
  <si>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</si>
  <si>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</si>
  <si>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</si>
  <si>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</si>
  <si>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</si>
  <si>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</si>
  <si>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</si>
  <si>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</si>
  <si>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</si>
  <si>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</si>
  <si>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</si>
  <si>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</si>
  <si>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</si>
  <si>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</si>
  <si>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</si>
  <si>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</si>
  <si>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</si>
  <si>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</si>
  <si>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</si>
  <si>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</si>
  <si>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</si>
  <si>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</si>
  <si>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</si>
  <si>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</si>
  <si>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</si>
  <si>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</si>
  <si>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</si>
  <si>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</si>
  <si>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</si>
  <si>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</si>
  <si>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</si>
  <si>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</si>
  <si>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</si>
  <si>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</si>
  <si>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</si>
  <si>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</si>
  <si>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</si>
  <si>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</si>
  <si>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</si>
  <si>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</si>
  <si>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</si>
  <si>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</si>
  <si>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</si>
  <si>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</si>
  <si>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</si>
  <si>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</si>
  <si>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</si>
  <si>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</si>
  <si>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</si>
  <si>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</si>
  <si>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</si>
  <si>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</si>
  <si>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</si>
  <si>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</si>
  <si>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</si>
  <si>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</si>
  <si>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</si>
  <si>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</si>
  <si>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</si>
  <si>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</si>
  <si>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</si>
  <si>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</si>
  <si>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</si>
  <si>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</si>
  <si>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</si>
  <si>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</si>
  <si>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</si>
  <si>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</si>
  <si>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</si>
  <si>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</si>
  <si>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</si>
  <si>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</si>
  <si>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</si>
  <si>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</si>
  <si>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</si>
  <si>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</si>
  <si>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</si>
  <si>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</si>
  <si>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</si>
  <si>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</si>
  <si>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</si>
  <si>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</si>
  <si>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</si>
  <si>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</si>
  <si>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</si>
  <si>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</si>
  <si>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</si>
  <si>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</si>
  <si>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</si>
  <si>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</si>
  <si>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</si>
  <si>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</si>
  <si>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</si>
  <si>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</si>
  <si>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</si>
  <si>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</si>
  <si>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</si>
  <si>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</si>
  <si>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</si>
  <si>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</si>
  <si>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</si>
  <si>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</si>
  <si>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</si>
  <si>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</si>
  <si>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</si>
  <si>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</si>
  <si>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</si>
  <si>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</si>
  <si>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</si>
  <si>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</si>
  <si>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</si>
  <si>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</si>
  <si>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</si>
  <si>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</si>
  <si>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</si>
  <si>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</si>
  <si>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</si>
  <si>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</si>
  <si>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</si>
  <si>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</si>
  <si>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</si>
  <si>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</si>
  <si>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</si>
  <si>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</si>
  <si>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</si>
  <si>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</si>
  <si>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</si>
  <si>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</si>
  <si>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</si>
  <si>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</si>
  <si>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</si>
  <si>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</si>
  <si>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</si>
  <si>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</si>
  <si>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</si>
  <si>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</si>
  <si>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</si>
  <si>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</si>
  <si>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</si>
  <si>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</si>
  <si>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</si>
  <si>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</si>
  <si>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</si>
  <si>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</si>
  <si>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</si>
  <si>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</si>
  <si>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</si>
  <si>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</si>
  <si>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</si>
  <si>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</si>
  <si>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</si>
  <si>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</si>
  <si>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</si>
  <si>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</si>
  <si>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</si>
  <si>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</si>
  <si>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</si>
  <si>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</si>
  <si>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</si>
  <si>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</si>
  <si>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</si>
  <si>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</si>
  <si>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</si>
  <si>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</si>
  <si>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</si>
  <si>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</si>
  <si>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</si>
  <si>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</si>
  <si>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</si>
  <si>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</si>
  <si>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</si>
  <si>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</si>
  <si>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</si>
  <si>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</si>
  <si>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</si>
  <si>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</si>
  <si>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</si>
  <si>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</si>
  <si>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</si>
  <si>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</si>
  <si>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</si>
  <si>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</si>
  <si>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</si>
  <si>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</si>
  <si>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</si>
  <si>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</si>
  <si>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</si>
  <si>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</si>
  <si>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</si>
  <si>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</si>
  <si>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</si>
  <si>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</si>
  <si>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</si>
  <si>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</si>
  <si>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</si>
  <si>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</si>
  <si>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</si>
  <si>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</si>
  <si>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</si>
  <si>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</si>
  <si>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</si>
  <si>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</si>
  <si>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</si>
  <si>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</si>
  <si>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</si>
  <si>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</si>
  <si>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</si>
  <si>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</si>
  <si>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</si>
  <si>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</si>
  <si>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</si>
  <si>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</si>
  <si>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</si>
  <si>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</si>
  <si>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</si>
  <si>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</si>
  <si>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</si>
  <si>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</si>
  <si>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</si>
  <si>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</si>
  <si>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</si>
  <si>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</si>
  <si>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</si>
  <si>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</si>
  <si>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</si>
  <si>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</si>
  <si>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</si>
  <si>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</si>
  <si>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</si>
  <si>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</si>
  <si>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</si>
  <si>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</si>
  <si>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</si>
  <si>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</si>
  <si>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</si>
  <si>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</si>
  <si>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</si>
  <si>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</si>
  <si>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</si>
  <si>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</si>
  <si>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</si>
  <si>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</si>
  <si>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</si>
  <si>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</si>
  <si>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</si>
  <si>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</si>
  <si>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</si>
  <si>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</si>
  <si>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</si>
  <si>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</si>
  <si>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</si>
  <si>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</si>
  <si>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</si>
  <si>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</si>
  <si>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</si>
  <si>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</si>
  <si>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</si>
  <si>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</si>
  <si>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</si>
  <si>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</si>
  <si>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</si>
  <si>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</si>
  <si>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</si>
  <si>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</si>
  <si>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</si>
  <si>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</si>
  <si>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</si>
  <si>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</si>
  <si>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</si>
  <si>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</si>
  <si>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</si>
  <si>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</si>
  <si>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</si>
  <si>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</si>
  <si>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</si>
  <si>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</si>
  <si>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</si>
  <si>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</si>
  <si>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</si>
  <si>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</si>
  <si>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</si>
  <si>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</si>
  <si>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</si>
  <si>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</si>
  <si>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</si>
  <si>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</si>
  <si>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</si>
  <si>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</si>
  <si>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</si>
  <si>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</si>
  <si>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</si>
  <si>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</si>
  <si>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</si>
  <si>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</si>
  <si>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</si>
  <si>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</si>
  <si>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</si>
  <si>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</si>
  <si>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</si>
  <si>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</si>
  <si>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</si>
  <si>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</si>
  <si>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</si>
  <si>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</si>
  <si>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</si>
  <si>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</si>
  <si>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</si>
  <si>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</si>
  <si>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</si>
  <si>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</si>
  <si>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</si>
  <si>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</si>
  <si>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</si>
  <si>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</si>
  <si>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</si>
  <si>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</si>
  <si>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</si>
  <si>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</si>
  <si>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</si>
  <si>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</si>
  <si>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</si>
  <si>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</si>
  <si>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</si>
  <si>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</si>
  <si>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</si>
  <si>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</si>
  <si>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</si>
  <si>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</si>
  <si>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</si>
  <si>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</si>
  <si>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</si>
  <si>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</si>
  <si>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</si>
  <si>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</si>
  <si>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</si>
  <si>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</si>
  <si>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</si>
  <si>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</si>
  <si>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</si>
  <si>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</si>
  <si>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</si>
  <si>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</si>
  <si>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</si>
  <si>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</si>
  <si>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</si>
  <si>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</si>
  <si>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</si>
  <si>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</si>
  <si>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</si>
  <si>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</si>
  <si>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</si>
  <si>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</si>
  <si>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</si>
  <si>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</si>
  <si>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</si>
  <si>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</si>
  <si>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</si>
  <si>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</si>
  <si>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</si>
  <si>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</si>
  <si>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</si>
  <si>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</si>
  <si>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</si>
  <si>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</si>
  <si>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</si>
  <si>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</si>
  <si>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</si>
  <si>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</si>
  <si>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</si>
  <si>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</si>
  <si>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</si>
  <si>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</si>
  <si>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</si>
  <si>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</si>
  <si>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</si>
  <si>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</si>
  <si>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</si>
  <si>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</si>
  <si>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</si>
  <si>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</si>
  <si>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</si>
  <si>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</si>
  <si>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</si>
  <si>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</si>
  <si>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</si>
  <si>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</si>
  <si>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</si>
  <si>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</si>
  <si>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</si>
  <si>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</si>
  <si>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</si>
  <si>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</si>
  <si>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</si>
  <si>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</si>
  <si>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</si>
  <si>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</si>
  <si>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</si>
  <si>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</si>
  <si>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</si>
  <si>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</si>
  <si>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</si>
  <si>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</si>
  <si>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</si>
  <si>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</si>
  <si>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</si>
  <si>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</si>
  <si>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</si>
  <si>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</si>
  <si>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</si>
  <si>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</si>
  <si>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</si>
  <si>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</si>
  <si>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</si>
  <si>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</si>
  <si>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</si>
  <si>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</si>
  <si>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</si>
  <si>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</si>
  <si>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</si>
  <si>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</si>
  <si>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</si>
  <si>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</si>
  <si>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</si>
  <si>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</si>
  <si>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</si>
  <si>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</si>
  <si>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</si>
  <si>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</si>
  <si>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</si>
  <si>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</si>
  <si>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</si>
  <si>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</si>
  <si>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</si>
  <si>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</si>
  <si>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</si>
  <si>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</si>
  <si>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</si>
  <si>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</si>
  <si>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</si>
  <si>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</si>
  <si>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</si>
  <si>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</si>
  <si>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</si>
  <si>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</si>
  <si>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</si>
  <si>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</si>
  <si>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</si>
  <si>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</si>
  <si>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</si>
  <si>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</si>
  <si>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</si>
  <si>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</si>
  <si>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</si>
  <si>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</si>
  <si>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</si>
  <si>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</si>
  <si>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</si>
  <si>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</si>
  <si>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</si>
  <si>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</si>
  <si>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</si>
  <si>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</si>
  <si>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</si>
  <si>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</si>
  <si>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</si>
  <si>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</si>
  <si>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</si>
  <si>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</si>
  <si>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</si>
  <si>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</si>
  <si>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</si>
  <si>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</si>
  <si>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</si>
  <si>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</si>
  <si>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</si>
  <si>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</si>
  <si>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</si>
  <si>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</si>
  <si>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</si>
  <si>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</si>
  <si>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</si>
  <si>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</si>
  <si>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</si>
  <si>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</si>
  <si>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</si>
  <si>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</si>
  <si>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</si>
  <si>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</si>
  <si>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</si>
  <si>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</si>
  <si>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</si>
  <si>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</si>
  <si>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</si>
  <si>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</si>
  <si>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</si>
  <si>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</si>
  <si>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</si>
  <si>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</si>
  <si>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</si>
  <si>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</si>
  <si>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</si>
  <si>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</si>
  <si>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</si>
  <si>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</si>
  <si>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</si>
  <si>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</si>
  <si>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</si>
  <si>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</si>
  <si>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</si>
  <si>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</si>
  <si>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</si>
  <si>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</si>
  <si>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</si>
  <si>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</si>
  <si>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</si>
  <si>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</si>
  <si>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</si>
  <si>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</si>
  <si>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</si>
  <si>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</si>
  <si>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</si>
  <si>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</si>
  <si>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</si>
  <si>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</si>
  <si>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</si>
  <si>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</si>
  <si>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</si>
  <si>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</si>
  <si>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</si>
  <si>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</si>
  <si>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</si>
  <si>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</si>
  <si>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</si>
  <si>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</si>
  <si>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</si>
  <si>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</si>
  <si>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</si>
  <si>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</si>
  <si>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</si>
  <si>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</si>
  <si>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</si>
  <si>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</si>
  <si>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</si>
  <si>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</si>
  <si>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</si>
  <si>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</si>
  <si>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</si>
  <si>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</si>
  <si>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</si>
  <si>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</si>
  <si>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</si>
  <si>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</si>
  <si>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</si>
  <si>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</si>
  <si>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</si>
  <si>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</si>
  <si>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</si>
  <si>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</si>
  <si>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</si>
  <si>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</si>
  <si>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</si>
  <si>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</si>
  <si>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</si>
  <si>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</si>
  <si>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</si>
  <si>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</si>
  <si>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</si>
  <si>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</si>
  <si>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</si>
  <si>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</si>
  <si>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</si>
  <si>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</si>
  <si>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</si>
  <si>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</si>
  <si>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</si>
  <si>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</si>
  <si>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</si>
  <si>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</si>
  <si>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</si>
  <si>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</si>
  <si>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</si>
  <si>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</si>
  <si>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</si>
  <si>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</si>
  <si>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</si>
  <si>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</si>
  <si>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</si>
  <si>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</si>
  <si>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</si>
  <si>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</si>
  <si>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</si>
  <si>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</si>
  <si>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</si>
  <si>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</si>
  <si>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</si>
  <si>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</si>
  <si>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</si>
  <si>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</si>
  <si>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</si>
  <si>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</si>
  <si>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</si>
  <si>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</si>
  <si>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</si>
  <si>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</si>
  <si>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</si>
  <si>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</si>
  <si>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</si>
  <si>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</si>
  <si>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</si>
  <si>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</si>
  <si>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</si>
  <si>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</si>
  <si>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</si>
  <si>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</si>
  <si>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</si>
  <si>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</si>
  <si>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</si>
  <si>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</si>
  <si>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</si>
  <si>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</si>
  <si>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</si>
  <si>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</si>
  <si>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</si>
  <si>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</si>
  <si>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</si>
  <si>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</si>
  <si>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</si>
  <si>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</si>
  <si>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</si>
  <si>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</si>
  <si>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</si>
  <si>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</si>
  <si>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</si>
  <si>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</si>
  <si>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</si>
  <si>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</si>
  <si>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</si>
  <si>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</si>
  <si>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</si>
  <si>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</si>
  <si>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</si>
  <si>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</si>
  <si>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</si>
  <si>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</si>
  <si>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</si>
  <si>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</si>
  <si>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</si>
  <si>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</si>
  <si>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</si>
  <si>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</si>
  <si>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</si>
  <si>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</si>
  <si>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</si>
  <si>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</si>
  <si>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</si>
  <si>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</si>
  <si>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</si>
  <si>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</si>
  <si>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</si>
  <si>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</si>
  <si>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</si>
  <si>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</si>
  <si>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</si>
  <si>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</si>
  <si>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</si>
  <si>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</si>
  <si>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</si>
  <si>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</si>
  <si>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</si>
  <si>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</si>
  <si>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</si>
  <si>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</si>
  <si>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</si>
  <si>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</si>
  <si>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</si>
  <si>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</si>
  <si>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</si>
  <si>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</si>
  <si>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</si>
  <si>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</si>
  <si>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</si>
  <si>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</si>
  <si>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</si>
  <si>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</si>
  <si>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</si>
  <si>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</si>
  <si>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</si>
  <si>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</si>
  <si>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</si>
  <si>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</si>
  <si>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</si>
  <si>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</si>
  <si>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</si>
  <si>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</si>
  <si>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</si>
  <si>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</si>
  <si>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</si>
  <si>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</si>
  <si>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</si>
  <si>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</si>
  <si>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</si>
  <si>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</si>
  <si>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</si>
  <si>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</si>
  <si>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</si>
  <si>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</si>
  <si>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</si>
  <si>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</si>
  <si>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</si>
  <si>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</si>
  <si>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</si>
  <si>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</si>
  <si>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</si>
  <si>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</si>
  <si>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</si>
  <si>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</si>
  <si>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</si>
  <si>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</si>
  <si>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</si>
  <si>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</si>
  <si>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</si>
  <si>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</si>
  <si>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</si>
  <si>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</si>
  <si>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</si>
  <si>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</si>
  <si>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</si>
  <si>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</si>
  <si>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</si>
  <si>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</si>
  <si>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</si>
  <si>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</si>
  <si>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</si>
  <si>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</si>
  <si>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</si>
  <si>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</si>
  <si>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</si>
  <si>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</si>
  <si>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</si>
  <si>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</si>
  <si>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</si>
  <si>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</si>
  <si>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</si>
  <si>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</si>
  <si>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</si>
  <si>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</si>
  <si>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</si>
  <si>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</si>
  <si>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</si>
  <si>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</si>
  <si>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</si>
  <si>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</si>
  <si>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</si>
  <si>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</si>
  <si>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</si>
  <si>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</si>
  <si>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</si>
  <si>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</si>
  <si>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</si>
  <si>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</si>
  <si>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</si>
  <si>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</si>
  <si>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</si>
  <si>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</si>
  <si>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</si>
  <si>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</si>
  <si>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</si>
  <si>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</si>
  <si>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</si>
  <si>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</si>
  <si>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</si>
  <si>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</si>
  <si>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</si>
  <si>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</si>
  <si>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</si>
  <si>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</si>
  <si>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</si>
  <si>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</si>
  <si>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</si>
  <si>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</si>
  <si>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</si>
  <si>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</si>
  <si>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</si>
  <si>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</si>
  <si>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</si>
  <si>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</si>
  <si>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</si>
  <si>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</si>
  <si>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</si>
  <si>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</si>
  <si>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</si>
  <si>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</si>
  <si>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</si>
  <si>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</si>
  <si>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</si>
  <si>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</si>
  <si>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</si>
  <si>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</si>
  <si>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</si>
  <si>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</si>
  <si>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</si>
  <si>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</si>
  <si>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</si>
  <si>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</si>
  <si>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</si>
  <si>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</si>
  <si>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</si>
  <si>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</si>
  <si>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</si>
  <si>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</si>
  <si>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</si>
  <si>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</si>
  <si>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</si>
  <si>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</si>
  <si>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</si>
  <si>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</si>
  <si>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</si>
  <si>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</si>
  <si>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</si>
  <si>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</si>
  <si>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</si>
  <si>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</si>
  <si>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</si>
  <si>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</si>
  <si>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</si>
  <si>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</si>
  <si>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</si>
  <si>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</si>
  <si>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</si>
  <si>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</si>
  <si>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</si>
  <si>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</si>
  <si>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</si>
  <si>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</si>
  <si>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</si>
  <si>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</si>
  <si>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</si>
  <si>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</si>
  <si>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</si>
  <si>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</si>
  <si>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</si>
  <si>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</si>
  <si>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</si>
  <si>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</si>
  <si>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</si>
  <si>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</si>
  <si>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</si>
  <si>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</si>
  <si>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</si>
  <si>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</si>
  <si>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</si>
  <si>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</si>
  <si>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</si>
  <si>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</si>
  <si>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</si>
  <si>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</si>
  <si>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</si>
  <si>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</si>
  <si>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</si>
  <si>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</si>
  <si>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</si>
  <si>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</si>
  <si>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</si>
  <si>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</si>
  <si>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</si>
  <si>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</si>
  <si>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</si>
  <si>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</si>
  <si>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</si>
  <si>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</si>
  <si>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</si>
  <si>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</si>
  <si>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</si>
  <si>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</si>
  <si>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</si>
  <si>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</si>
  <si>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</si>
  <si>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</si>
  <si>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</si>
  <si>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</si>
  <si>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</si>
  <si>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</si>
  <si>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</si>
  <si>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</si>
  <si>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</si>
  <si>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</si>
  <si>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</si>
  <si>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</si>
  <si>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</si>
  <si>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</si>
  <si>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</si>
  <si>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</si>
  <si>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</si>
  <si>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</si>
  <si>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</si>
  <si>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</si>
  <si>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</si>
  <si>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</si>
  <si>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</si>
  <si>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</si>
  <si>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</si>
  <si>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</si>
  <si>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</si>
  <si>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</si>
  <si>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</si>
  <si>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</si>
  <si>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</si>
  <si>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</si>
  <si>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</si>
  <si>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</si>
  <si>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</si>
  <si>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</si>
  <si>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</si>
  <si>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</si>
  <si>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</si>
  <si>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</si>
  <si>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</si>
  <si>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</si>
  <si>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</si>
  <si>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</si>
  <si>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</si>
  <si>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</si>
  <si>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</si>
  <si>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</si>
  <si>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</si>
  <si>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</si>
  <si>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</si>
  <si>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</si>
  <si>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</si>
  <si>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</si>
  <si>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</si>
  <si>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</si>
  <si>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</si>
  <si>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</si>
  <si>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</si>
  <si>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</si>
  <si>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</si>
  <si>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</si>
  <si>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</si>
  <si>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</si>
  <si>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</si>
  <si>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</si>
  <si>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</si>
  <si>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</si>
  <si>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</si>
  <si>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</si>
  <si>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</si>
  <si>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</si>
  <si>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</si>
  <si>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</si>
  <si>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</si>
  <si>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</si>
  <si>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</si>
  <si>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</si>
  <si>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</si>
  <si>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</si>
  <si>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</si>
  <si>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</si>
  <si>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</si>
  <si>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</si>
  <si>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</si>
  <si>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</si>
  <si>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</si>
  <si>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</si>
  <si>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</si>
  <si>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</si>
  <si>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</si>
  <si>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</si>
  <si>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</si>
  <si>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</si>
  <si>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</si>
  <si>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</si>
  <si>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</si>
  <si>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</si>
  <si>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</si>
  <si>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</si>
  <si>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</si>
  <si>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</si>
  <si>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</si>
  <si>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</si>
  <si>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</si>
  <si>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</si>
  <si>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</si>
  <si>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</si>
  <si>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</si>
  <si>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</si>
  <si>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</si>
  <si>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</si>
  <si>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</si>
  <si>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</si>
  <si>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</si>
  <si>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</si>
  <si>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</si>
  <si>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</si>
  <si>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</si>
  <si>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</si>
  <si>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</si>
  <si>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</si>
  <si>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</si>
  <si>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</si>
  <si>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</si>
  <si>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</si>
  <si>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</si>
  <si>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</si>
  <si>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</si>
  <si>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</si>
  <si>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</si>
  <si>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</si>
  <si>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</si>
  <si>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</si>
  <si>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</si>
  <si>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</si>
  <si>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</si>
  <si>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</si>
  <si>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</si>
  <si>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</si>
  <si>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</si>
  <si>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</si>
  <si>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</si>
  <si>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</si>
  <si>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</si>
  <si>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</si>
  <si>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</si>
  <si>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</si>
  <si>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</si>
  <si>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</si>
  <si>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</si>
  <si>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</si>
  <si>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</si>
  <si>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</si>
  <si>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</si>
  <si>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</si>
  <si>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</si>
  <si>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</si>
  <si>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</si>
  <si>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</si>
  <si>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</si>
  <si>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</si>
  <si>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</si>
  <si>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</si>
  <si>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</si>
  <si>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</si>
  <si>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</si>
  <si>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</si>
  <si>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</si>
  <si>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</si>
  <si>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</si>
  <si>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</si>
  <si>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</si>
  <si>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</si>
  <si>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</si>
  <si>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</si>
  <si>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</si>
  <si>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</si>
  <si>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</si>
  <si>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</si>
  <si>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</si>
  <si>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</si>
  <si>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</si>
  <si>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</si>
  <si>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</si>
  <si>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</si>
  <si>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</si>
  <si>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</si>
  <si>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</si>
  <si>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</si>
  <si>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</si>
  <si>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</si>
  <si>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</si>
  <si>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</si>
  <si>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</si>
  <si>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</si>
  <si>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</si>
  <si>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</si>
  <si>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</si>
  <si>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</si>
  <si>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</si>
  <si>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</si>
  <si>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</si>
  <si>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</si>
  <si>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</si>
  <si>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</si>
  <si>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</si>
  <si>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</si>
  <si>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</si>
  <si>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</si>
  <si>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</si>
  <si>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</si>
  <si>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</si>
  <si>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</si>
  <si>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</si>
  <si>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</si>
  <si>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</si>
  <si>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</si>
  <si>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</si>
  <si>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</si>
  <si>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</si>
  <si>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</si>
  <si>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</si>
  <si>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</si>
  <si>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</si>
  <si>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</si>
  <si>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</si>
  <si>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</si>
  <si>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</si>
  <si>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</si>
  <si>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</si>
  <si>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</si>
  <si>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</si>
  <si>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</si>
  <si>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</si>
  <si>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</si>
  <si>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</si>
  <si>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</si>
  <si>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</si>
  <si>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</si>
  <si>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</si>
  <si>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</si>
  <si>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</si>
  <si>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</si>
  <si>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</si>
  <si>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</si>
  <si>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</si>
  <si>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</si>
  <si>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</si>
  <si>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</si>
  <si>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</si>
  <si>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</si>
  <si>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</si>
  <si>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</si>
  <si>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</si>
  <si>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</si>
  <si>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</si>
  <si>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</si>
  <si>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</si>
  <si>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</si>
  <si>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</si>
  <si>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</si>
  <si>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</si>
  <si>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</si>
  <si>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</si>
  <si>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</si>
  <si>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</si>
  <si>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</si>
  <si>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</si>
  <si>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</si>
  <si>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</si>
  <si>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</si>
  <si>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</si>
  <si>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</si>
  <si>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</si>
  <si>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</si>
  <si>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</si>
  <si>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</si>
  <si>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</si>
  <si>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</si>
  <si>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</si>
  <si>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</si>
  <si>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</si>
  <si>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</si>
  <si>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</si>
  <si>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</si>
  <si>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</si>
  <si>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</si>
  <si>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</si>
  <si>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</si>
  <si>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</si>
  <si>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</si>
  <si>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</si>
  <si>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</si>
  <si>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</si>
  <si>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</si>
  <si>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</si>
  <si>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</si>
  <si>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</si>
  <si>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</si>
  <si>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</si>
  <si>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</si>
  <si>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</si>
  <si>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</si>
  <si>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</si>
  <si>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</si>
  <si>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</si>
  <si>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</si>
  <si>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</si>
  <si>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</si>
  <si>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</si>
  <si>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</si>
  <si>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</si>
  <si>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</si>
  <si>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</si>
  <si>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</si>
  <si>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</si>
  <si>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</si>
  <si>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</si>
  <si>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</si>
  <si>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</si>
  <si>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</si>
  <si>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</si>
  <si>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</si>
  <si>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</si>
  <si>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</si>
  <si>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</si>
  <si>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</si>
  <si>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</si>
  <si>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</si>
  <si>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</si>
  <si>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</si>
  <si>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</si>
  <si>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</si>
  <si>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</si>
  <si>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</si>
  <si>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</si>
  <si>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</si>
  <si>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</si>
  <si>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</si>
  <si>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</si>
  <si>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</si>
  <si>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</si>
  <si>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</si>
  <si>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</si>
  <si>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</si>
  <si>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</si>
  <si>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</si>
  <si>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</si>
  <si>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</si>
  <si>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</si>
  <si>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</si>
  <si>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</si>
  <si>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</si>
  <si>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</si>
  <si>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</si>
  <si>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</si>
  <si>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</si>
  <si>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</si>
  <si>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</si>
  <si>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</si>
  <si>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</si>
  <si>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</si>
  <si>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</si>
  <si>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</si>
  <si>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</si>
  <si>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</si>
  <si>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</si>
  <si>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</si>
  <si>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</si>
  <si>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</si>
  <si>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</si>
  <si>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</si>
  <si>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</si>
  <si>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</si>
  <si>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</si>
  <si>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</si>
  <si>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</si>
  <si>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</si>
  <si>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</si>
  <si>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</si>
  <si>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</si>
  <si>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</si>
  <si>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</si>
  <si>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</si>
  <si>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</si>
  <si>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</si>
  <si>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</si>
  <si>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</si>
  <si>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</si>
  <si>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</si>
  <si>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</si>
  <si>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</si>
  <si>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</si>
  <si>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</si>
  <si>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</si>
  <si>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</si>
  <si>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</si>
  <si>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</si>
  <si>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</si>
  <si>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</si>
  <si>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</si>
  <si>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</si>
  <si>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</si>
  <si>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</si>
  <si>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</si>
  <si>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</si>
  <si>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</si>
  <si>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</si>
  <si>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</si>
  <si>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</si>
  <si>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</si>
  <si>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</si>
  <si>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</si>
  <si>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</si>
  <si>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</si>
  <si>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</si>
  <si>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</si>
  <si>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</si>
  <si>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</si>
  <si>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</si>
  <si>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</si>
  <si>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</si>
  <si>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</si>
  <si>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</si>
  <si>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</si>
  <si>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</si>
  <si>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</si>
  <si>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</si>
  <si>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</si>
  <si>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</si>
  <si>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</si>
  <si>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</si>
  <si>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</si>
  <si>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</si>
  <si>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</si>
  <si>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</si>
  <si>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</si>
  <si>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</si>
  <si>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</si>
  <si>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</si>
  <si>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</si>
  <si>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</si>
  <si>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</si>
  <si>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</si>
  <si>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</si>
  <si>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</si>
  <si>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</si>
  <si>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</si>
  <si>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</si>
  <si>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</si>
  <si>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</si>
  <si>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</si>
  <si>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</si>
  <si>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</si>
  <si>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</si>
  <si>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</si>
  <si>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</si>
  <si>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</si>
  <si>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</si>
  <si>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</si>
  <si>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</si>
  <si>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</si>
  <si>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</si>
  <si>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</si>
  <si>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</si>
  <si>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</si>
  <si>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</si>
  <si>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</si>
  <si>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</si>
  <si>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</si>
  <si>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</si>
  <si>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</si>
  <si>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</si>
  <si>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</si>
  <si>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</si>
  <si>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</si>
  <si>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</si>
  <si>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</si>
  <si>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</si>
  <si>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</si>
  <si>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</si>
  <si>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</si>
  <si>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</si>
  <si>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</si>
  <si>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</si>
  <si>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</si>
  <si>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</si>
  <si>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</si>
  <si>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</si>
  <si>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</si>
  <si>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</si>
  <si>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</si>
  <si>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</si>
  <si>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</si>
  <si>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</si>
  <si>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</si>
  <si>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</si>
  <si>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</si>
  <si>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</si>
  <si>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</si>
  <si>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</si>
  <si>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</si>
  <si>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</si>
  <si>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</si>
  <si>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</si>
  <si>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</si>
  <si>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</si>
  <si>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</si>
  <si>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</si>
  <si>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</si>
  <si>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</si>
  <si>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</si>
  <si>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</si>
  <si>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</si>
  <si>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</si>
  <si>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</si>
  <si>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</si>
  <si>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</si>
  <si>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</si>
  <si>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</si>
  <si>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</si>
  <si>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</si>
  <si>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</si>
  <si>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</si>
  <si>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</si>
  <si>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</si>
  <si>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</si>
  <si>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</si>
  <si>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</si>
  <si>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</si>
  <si>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</si>
  <si>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</si>
  <si>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</si>
  <si>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</si>
  <si>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</si>
  <si>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</si>
  <si>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</si>
  <si>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</si>
  <si>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</si>
  <si>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</si>
  <si>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</si>
  <si>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</si>
  <si>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</si>
  <si>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</si>
  <si>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</si>
  <si>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</si>
  <si>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</si>
  <si>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</si>
  <si>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</si>
  <si>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</si>
  <si>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</si>
  <si>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</si>
  <si>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</si>
  <si>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</si>
  <si>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</si>
  <si>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</si>
  <si>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</si>
  <si>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</si>
  <si>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</si>
  <si>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</si>
  <si>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</si>
  <si>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</si>
  <si>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</si>
  <si>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</si>
  <si>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</si>
  <si>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</si>
  <si>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</si>
  <si>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</si>
  <si>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</si>
  <si>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</si>
  <si>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</si>
  <si>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</si>
  <si>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</si>
  <si>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</si>
  <si>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</si>
  <si>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</si>
  <si>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</si>
  <si>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</si>
  <si>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</si>
  <si>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</si>
  <si>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</si>
  <si>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</si>
  <si>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</si>
  <si>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</si>
  <si>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</si>
  <si>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</si>
  <si>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</si>
  <si>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</si>
  <si>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</si>
  <si>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</si>
  <si>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</si>
  <si>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</si>
  <si>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</si>
  <si>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</si>
  <si>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</si>
  <si>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</si>
  <si>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</si>
  <si>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</si>
  <si>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</si>
  <si>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</si>
  <si>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</si>
  <si>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</si>
  <si>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</si>
  <si>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</si>
  <si>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</si>
  <si>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</si>
  <si>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</si>
  <si>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</si>
  <si>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</si>
  <si>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</si>
  <si>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</si>
  <si>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</si>
  <si>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</si>
  <si>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</si>
  <si>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</si>
  <si>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</si>
  <si>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</si>
  <si>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</si>
  <si>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</si>
  <si>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</si>
  <si>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</si>
  <si>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</si>
  <si>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</si>
  <si>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</si>
  <si>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</si>
  <si>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</si>
  <si>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</si>
  <si>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</si>
  <si>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</si>
  <si>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</si>
  <si>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</si>
  <si>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</si>
  <si>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</si>
  <si>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</si>
  <si>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</si>
  <si>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</si>
  <si>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</si>
  <si>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</si>
  <si>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</si>
  <si>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</si>
  <si>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</si>
  <si>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</si>
  <si>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</si>
  <si>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</si>
  <si>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</si>
  <si>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</si>
  <si>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</si>
  <si>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</si>
  <si>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</si>
  <si>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</si>
  <si>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</si>
  <si>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</si>
  <si>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</si>
  <si>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</si>
  <si>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</si>
  <si>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</si>
  <si>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</si>
  <si>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</si>
  <si>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</si>
  <si>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</si>
  <si>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</si>
  <si>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</si>
  <si>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</si>
  <si>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</si>
  <si>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</si>
  <si>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</si>
  <si>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</si>
  <si>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</si>
  <si>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</si>
  <si>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</si>
  <si>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</si>
  <si>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</si>
  <si>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</si>
  <si>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</si>
  <si>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</si>
  <si>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</si>
  <si>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</si>
  <si>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</si>
  <si>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</si>
  <si>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</si>
  <si>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</si>
  <si>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</si>
  <si>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</si>
  <si>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</si>
  <si>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</si>
  <si>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</si>
  <si>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</si>
  <si>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</si>
  <si>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</si>
  <si>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</si>
  <si>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</si>
  <si>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</si>
  <si>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</si>
  <si>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</si>
  <si>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</si>
  <si>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</si>
  <si>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</si>
  <si>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</si>
  <si>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</si>
  <si>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</si>
  <si>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</si>
  <si>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</si>
  <si>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</si>
  <si>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</si>
  <si>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</si>
  <si>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</si>
  <si>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</si>
  <si>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</si>
  <si>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</si>
  <si>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</si>
  <si>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</si>
  <si>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</si>
  <si>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</si>
  <si>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</si>
  <si>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</si>
  <si>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</si>
  <si>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</si>
  <si>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</si>
  <si>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</si>
  <si>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</si>
  <si>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</si>
  <si>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</si>
  <si>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</si>
  <si>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</si>
  <si>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</si>
  <si>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</si>
  <si>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</si>
  <si>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</si>
  <si>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</si>
  <si>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</si>
  <si>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</si>
  <si>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</si>
  <si>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</si>
  <si>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</si>
  <si>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</si>
  <si>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</si>
  <si>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</si>
  <si>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</si>
  <si>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</si>
  <si>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</si>
  <si>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</si>
  <si>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</si>
  <si>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</si>
  <si>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</si>
  <si>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</si>
  <si>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</si>
  <si>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</si>
  <si>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</si>
  <si>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</si>
  <si>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</si>
  <si>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</si>
  <si>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</si>
  <si>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</si>
  <si>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</si>
  <si>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</si>
  <si>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</si>
  <si>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</si>
  <si>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</si>
  <si>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</si>
  <si>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</si>
  <si>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</si>
  <si>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</si>
  <si>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</si>
  <si>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</si>
  <si>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</si>
  <si>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</si>
  <si>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</si>
  <si>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</si>
  <si>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</si>
  <si>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</si>
  <si>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</si>
  <si>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</si>
  <si>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</si>
  <si>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</si>
  <si>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</si>
  <si>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</si>
  <si>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</si>
  <si>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</si>
  <si>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</si>
  <si>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</si>
  <si>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</si>
  <si>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</si>
  <si>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</si>
  <si>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</si>
  <si>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</si>
  <si>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</si>
  <si>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</si>
  <si>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</si>
  <si>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</si>
  <si>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</si>
  <si>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</si>
  <si>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</si>
  <si>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</si>
  <si>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</si>
  <si>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</si>
  <si>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</si>
  <si>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</si>
  <si>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</si>
  <si>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</si>
  <si>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</si>
  <si>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</si>
  <si>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</si>
  <si>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</si>
  <si>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</si>
  <si>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</si>
  <si>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</si>
  <si>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</si>
  <si>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</si>
  <si>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</si>
  <si>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</si>
  <si>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</si>
  <si>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</si>
  <si>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</si>
  <si>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</si>
  <si>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</si>
  <si>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</si>
  <si>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</si>
  <si>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</si>
  <si>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</si>
  <si>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</si>
  <si>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</si>
  <si>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</si>
  <si>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</si>
  <si>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</si>
  <si>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</si>
  <si>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</si>
  <si>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</si>
  <si>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</si>
  <si>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</si>
  <si>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</si>
  <si>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</si>
  <si>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</si>
  <si>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</si>
  <si>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</si>
  <si>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</si>
  <si>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</si>
  <si>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</si>
  <si>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</si>
  <si>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</si>
  <si>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</si>
  <si>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</si>
  <si>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</si>
  <si>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</si>
  <si>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</si>
  <si>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</si>
  <si>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</si>
  <si>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</si>
  <si>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</si>
  <si>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</si>
  <si>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</si>
  <si>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</si>
  <si>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</si>
  <si>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</si>
  <si>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</si>
  <si>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</si>
  <si>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</si>
  <si>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</si>
  <si>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</si>
  <si>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</si>
  <si>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</si>
  <si>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</si>
  <si>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</si>
  <si>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</si>
  <si>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</si>
  <si>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</si>
  <si>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</si>
  <si>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</si>
  <si>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</si>
  <si>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</si>
  <si>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</si>
  <si>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</si>
  <si>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</si>
  <si>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</si>
  <si>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</si>
  <si>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</si>
  <si>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</si>
  <si>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</si>
  <si>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</si>
  <si>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</si>
  <si>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</si>
  <si>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</si>
  <si>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</si>
  <si>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</si>
  <si>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</si>
  <si>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</si>
  <si>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</si>
  <si>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</si>
  <si>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</si>
  <si>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</si>
  <si>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</si>
  <si>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</si>
  <si>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</si>
  <si>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</si>
  <si>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</si>
  <si>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</si>
  <si>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</si>
  <si>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</si>
  <si>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</si>
  <si>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</si>
  <si>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</si>
  <si>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</si>
  <si>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</si>
  <si>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</si>
  <si>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</si>
  <si>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</si>
  <si>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</si>
  <si>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</si>
  <si>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</si>
  <si>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</si>
  <si>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</si>
  <si>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</si>
  <si>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</si>
  <si>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</si>
  <si>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</si>
  <si>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</si>
  <si>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</si>
  <si>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</si>
  <si>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</si>
  <si>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</si>
  <si>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</si>
  <si>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</si>
  <si>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</si>
  <si>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</si>
  <si>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</si>
  <si>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</si>
  <si>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</si>
  <si>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</si>
  <si>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</si>
  <si>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</si>
  <si>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</si>
  <si>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</si>
  <si>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</si>
  <si>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</si>
  <si>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</si>
  <si>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</si>
  <si>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</si>
  <si>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</si>
  <si>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</si>
  <si>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</si>
  <si>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</si>
  <si>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</si>
  <si>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</si>
  <si>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</si>
  <si>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</si>
  <si>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</si>
  <si>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</si>
  <si>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</si>
  <si>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</si>
  <si>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</si>
  <si>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</si>
  <si>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</si>
  <si>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</si>
  <si>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</si>
  <si>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</si>
  <si>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</si>
  <si>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</si>
  <si>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</si>
  <si>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</si>
  <si>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</si>
  <si>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</si>
  <si>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</si>
  <si>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</si>
  <si>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</si>
  <si>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</si>
  <si>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</si>
  <si>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</si>
  <si>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</si>
  <si>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</si>
  <si>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</si>
  <si>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</si>
  <si>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</si>
  <si>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</si>
  <si>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</si>
  <si>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</si>
  <si>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</si>
  <si>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</si>
  <si>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</si>
  <si>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</si>
  <si>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</si>
  <si>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</si>
  <si>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</si>
  <si>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</si>
  <si>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</si>
  <si>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</si>
  <si>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</si>
  <si>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</si>
  <si>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</si>
  <si>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</si>
  <si>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</si>
  <si>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</si>
  <si>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</si>
  <si>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</si>
  <si>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</si>
  <si>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</si>
  <si>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</si>
  <si>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</si>
  <si>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</si>
  <si>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</si>
  <si>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</si>
  <si>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</si>
  <si>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</si>
  <si>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</si>
  <si>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</si>
  <si>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</si>
  <si>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</si>
  <si>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</si>
  <si>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</si>
  <si>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</si>
  <si>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</si>
  <si>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</si>
  <si>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</si>
  <si>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</si>
  <si>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</si>
  <si>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</si>
  <si>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</si>
  <si>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</si>
  <si>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</si>
  <si>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</si>
  <si>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</si>
  <si>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</si>
  <si>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</si>
  <si>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</si>
  <si>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</si>
  <si>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</si>
  <si>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</si>
  <si>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</si>
  <si>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</si>
  <si>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</si>
  <si>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</si>
  <si>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</si>
  <si>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</si>
  <si>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</si>
  <si>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</si>
  <si>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</si>
  <si>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</si>
  <si>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</si>
  <si>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</si>
  <si>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</si>
  <si>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</si>
  <si>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</si>
  <si>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</si>
  <si>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</si>
  <si>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</si>
  <si>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</si>
  <si>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</si>
  <si>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</si>
  <si>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</si>
  <si>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</si>
  <si>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</si>
  <si>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</si>
  <si>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</si>
  <si>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</si>
  <si>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</si>
  <si>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</si>
  <si>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</si>
  <si>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</si>
  <si>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</si>
  <si>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</si>
  <si>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</si>
  <si>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</si>
  <si>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</si>
  <si>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</si>
  <si>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</si>
  <si>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</si>
  <si>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</si>
  <si>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</si>
  <si>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</si>
  <si>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</si>
  <si>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</si>
  <si>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</si>
  <si>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</si>
  <si>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</si>
  <si>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</si>
  <si>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</si>
  <si>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</si>
  <si>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</si>
  <si>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</si>
  <si>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</si>
  <si>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</si>
  <si>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</si>
  <si>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</si>
  <si>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</si>
  <si>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</si>
  <si>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</si>
  <si>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</si>
  <si>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</si>
  <si>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</si>
  <si>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</si>
  <si>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</si>
  <si>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</si>
  <si>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</si>
  <si>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</si>
  <si>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</si>
  <si>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</si>
  <si>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</si>
  <si>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</si>
  <si>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</si>
  <si>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</si>
  <si>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</si>
  <si>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</si>
  <si>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</si>
  <si>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</si>
  <si>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</si>
  <si>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</si>
  <si>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</si>
  <si>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</si>
  <si>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</si>
  <si>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</si>
  <si>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</si>
  <si>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</si>
  <si>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</si>
  <si>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</si>
  <si>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</si>
  <si>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</si>
  <si>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</si>
  <si>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</si>
  <si>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</si>
  <si>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</si>
  <si>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</si>
  <si>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</si>
  <si>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</si>
  <si>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</si>
  <si>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</si>
  <si>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</si>
  <si>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</si>
  <si>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</si>
  <si>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</si>
  <si>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</si>
  <si>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</si>
  <si>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</si>
  <si>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</si>
  <si>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</si>
  <si>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</si>
  <si>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</si>
  <si>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</si>
  <si>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</si>
  <si>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</si>
  <si>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</si>
  <si>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</si>
  <si>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</si>
  <si>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</si>
  <si>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</si>
  <si>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</si>
  <si>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</si>
  <si>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</si>
  <si>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</si>
  <si>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</si>
  <si>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</si>
  <si>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</si>
  <si>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</si>
  <si>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</si>
  <si>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</si>
  <si>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</si>
  <si>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</si>
  <si>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</si>
  <si>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</si>
  <si>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</si>
  <si>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</si>
  <si>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</si>
  <si>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</si>
  <si>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</si>
  <si>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</si>
  <si>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</si>
  <si>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</si>
  <si>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</si>
  <si>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</si>
  <si>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</si>
  <si>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</si>
  <si>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</si>
  <si>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</si>
  <si>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</si>
  <si>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</si>
  <si>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</si>
  <si>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</si>
  <si>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</si>
  <si>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</si>
  <si>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</si>
  <si>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</si>
  <si>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</si>
  <si>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</si>
  <si>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</si>
  <si>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</si>
  <si>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</si>
  <si>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</si>
  <si>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</si>
  <si>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</si>
  <si>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</si>
  <si>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</si>
  <si>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</si>
  <si>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</si>
  <si>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</si>
  <si>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</si>
  <si>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</si>
  <si>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</si>
  <si>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</si>
  <si>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</si>
  <si>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</si>
  <si>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</si>
  <si>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</si>
  <si>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</si>
  <si>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</si>
  <si>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</si>
  <si>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</si>
  <si>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</si>
  <si>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</si>
  <si>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</si>
  <si>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</si>
  <si>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</si>
  <si>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</si>
  <si>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</si>
  <si>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</si>
  <si>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</si>
  <si>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</si>
  <si>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</si>
  <si>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</si>
  <si>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</si>
  <si>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</si>
  <si>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</si>
  <si>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</si>
  <si>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</si>
  <si>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</si>
  <si>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</si>
  <si>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</si>
  <si>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</si>
  <si>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</si>
  <si>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</si>
  <si>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</si>
  <si>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</si>
  <si>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</si>
  <si>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</si>
  <si>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</si>
  <si>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</si>
  <si>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</si>
  <si>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</si>
  <si>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</si>
  <si>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</si>
  <si>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</si>
  <si>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</si>
  <si>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</si>
  <si>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</si>
  <si>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</si>
  <si>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</si>
  <si>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</si>
  <si>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</si>
  <si>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</si>
  <si>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</si>
  <si>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</si>
  <si>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</si>
  <si>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</si>
  <si>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</si>
  <si>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</si>
  <si>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</si>
  <si>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</si>
  <si>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</si>
  <si>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</si>
  <si>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</si>
  <si>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</si>
  <si>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</si>
  <si>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</si>
  <si>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</si>
  <si>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</si>
  <si>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</si>
  <si>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</si>
  <si>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</si>
  <si>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</si>
  <si>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</si>
  <si>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</si>
  <si>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</si>
  <si>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</si>
  <si>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</si>
  <si>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</si>
  <si>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</si>
  <si>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</si>
  <si>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</si>
  <si>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</si>
  <si>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</si>
  <si>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</si>
  <si>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</si>
  <si>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</si>
  <si>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</si>
  <si>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</si>
  <si>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</si>
  <si>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</si>
  <si>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</si>
  <si>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</si>
  <si>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</si>
  <si>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</si>
  <si>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</si>
  <si>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</si>
  <si>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</si>
  <si>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</si>
  <si>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</si>
  <si>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</si>
  <si>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</si>
  <si>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</si>
  <si>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</si>
  <si>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</si>
  <si>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</si>
  <si>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</si>
  <si>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</si>
  <si>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</si>
  <si>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</si>
  <si>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</si>
  <si>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</si>
  <si>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</si>
  <si>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</si>
  <si>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</si>
  <si>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</si>
  <si>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</si>
  <si>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</si>
  <si>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</si>
  <si>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</si>
  <si>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</si>
  <si>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</si>
  <si>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</si>
  <si>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</si>
  <si>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</si>
  <si>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</si>
  <si>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</si>
  <si>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</si>
  <si>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</si>
  <si>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</si>
  <si>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</si>
  <si>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</si>
  <si>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</si>
  <si>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</si>
  <si>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</si>
  <si>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</si>
  <si>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</si>
  <si>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</si>
  <si>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</si>
  <si>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</si>
  <si>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</si>
  <si>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</si>
  <si>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</si>
  <si>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</si>
  <si>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</si>
  <si>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</si>
  <si>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</si>
  <si>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</si>
  <si>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</si>
  <si>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</si>
  <si>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</si>
  <si>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</si>
  <si>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</si>
  <si>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</si>
  <si>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</si>
  <si>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</si>
  <si>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</si>
  <si>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</si>
  <si>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</si>
  <si>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</si>
  <si>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</si>
  <si>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</si>
  <si>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</si>
  <si>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</si>
  <si>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</si>
  <si>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</si>
  <si>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</si>
  <si>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</si>
  <si>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</si>
  <si>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</si>
  <si>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</si>
  <si>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</si>
  <si>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</si>
  <si>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</si>
  <si>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</si>
  <si>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</si>
  <si>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</si>
  <si>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</si>
  <si>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</si>
  <si>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</si>
  <si>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</si>
  <si>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</si>
  <si>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</si>
  <si>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</si>
  <si>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</si>
  <si>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</si>
  <si>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</si>
  <si>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</si>
  <si>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</si>
  <si>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</si>
  <si>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</si>
  <si>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</si>
  <si>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</si>
  <si>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</si>
  <si>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</si>
  <si>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</si>
  <si>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</si>
  <si>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</si>
  <si>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</si>
  <si>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</si>
  <si>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</si>
  <si>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</si>
  <si>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</si>
  <si>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</si>
  <si>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</si>
  <si>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</si>
  <si>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</si>
  <si>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</si>
  <si>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</si>
  <si>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</si>
  <si>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</si>
  <si>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</si>
  <si>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</si>
  <si>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</si>
  <si>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</si>
  <si>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</si>
  <si>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</si>
  <si>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</si>
  <si>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</si>
  <si>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</si>
  <si>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</si>
  <si>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</si>
  <si>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</si>
  <si>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</si>
  <si>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</si>
  <si>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</si>
  <si>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</si>
  <si>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</si>
  <si>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</si>
  <si>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</si>
  <si>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</si>
  <si>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</si>
  <si>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</si>
  <si>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</si>
  <si>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</si>
  <si>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</si>
  <si>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</si>
  <si>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</si>
  <si>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</si>
  <si>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</si>
  <si>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</si>
  <si>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</si>
  <si>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</si>
  <si>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</si>
  <si>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</si>
  <si>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</si>
  <si>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</si>
  <si>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</si>
  <si>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</si>
  <si>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</si>
  <si>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</si>
  <si>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</si>
  <si>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</si>
  <si>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</si>
  <si>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</si>
  <si>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</si>
  <si>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</si>
  <si>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</si>
  <si>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</si>
  <si>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</si>
  <si>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</si>
  <si>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</si>
  <si>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</si>
  <si>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</si>
  <si>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</si>
  <si>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</si>
  <si>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</si>
  <si>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</si>
  <si>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</si>
  <si>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</si>
  <si>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</si>
  <si>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</si>
  <si>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</si>
  <si>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</si>
  <si>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</si>
  <si>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</si>
  <si>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</si>
  <si>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</si>
  <si>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</si>
  <si>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</si>
  <si>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</si>
  <si>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</si>
  <si>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</si>
  <si>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</si>
  <si>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</si>
  <si>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</si>
  <si>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</si>
  <si>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</si>
  <si>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</si>
  <si>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</si>
  <si>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</si>
  <si>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</si>
  <si>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</si>
  <si>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</si>
  <si>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</si>
  <si>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</si>
  <si>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</si>
  <si>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</si>
  <si>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</si>
  <si>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</si>
  <si>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</si>
  <si>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</si>
  <si>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</si>
  <si>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</si>
  <si>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</si>
  <si>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</si>
  <si>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</si>
  <si>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</si>
  <si>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</si>
  <si>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</si>
  <si>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</si>
  <si>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</si>
  <si>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</si>
  <si>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</si>
  <si>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</si>
  <si>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</si>
  <si>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</si>
  <si>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</si>
  <si>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</si>
  <si>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</si>
  <si>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</si>
  <si>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</si>
  <si>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</si>
  <si>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</si>
  <si>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</si>
  <si>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</si>
  <si>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</si>
  <si>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</si>
  <si>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</si>
  <si>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</si>
  <si>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</si>
  <si>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</si>
  <si>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</si>
  <si>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</si>
  <si>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</si>
  <si>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</si>
  <si>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</si>
  <si>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</si>
  <si>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</si>
  <si>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</si>
  <si>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</si>
  <si>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</si>
  <si>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</si>
  <si>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</si>
  <si>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</si>
  <si>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</si>
  <si>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</si>
  <si>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</si>
  <si>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</si>
  <si>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</si>
  <si>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</si>
  <si>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</si>
  <si>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</si>
  <si>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</si>
  <si>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</si>
  <si>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</si>
  <si>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</si>
  <si>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</si>
  <si>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</si>
  <si>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</si>
  <si>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</si>
  <si>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</si>
  <si>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</si>
  <si>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</si>
  <si>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</si>
  <si>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</si>
  <si>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</si>
  <si>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</si>
  <si>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</si>
  <si>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</si>
  <si>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</si>
  <si>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</si>
  <si>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</si>
  <si>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</si>
  <si>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</si>
  <si>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</si>
  <si>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</si>
  <si>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</si>
  <si>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</si>
  <si>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</si>
  <si>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</si>
  <si>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</si>
  <si>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</si>
  <si>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</si>
  <si>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</si>
  <si>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</si>
  <si>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</si>
  <si>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</si>
  <si>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</si>
  <si>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</si>
  <si>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</si>
  <si>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</si>
  <si>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</si>
  <si>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</si>
  <si>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</si>
  <si>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</si>
  <si>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</si>
  <si>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</si>
  <si>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</si>
  <si>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</si>
  <si>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</si>
  <si>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</si>
  <si>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</si>
  <si>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</si>
  <si>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</si>
  <si>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</si>
  <si>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</si>
  <si>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</si>
  <si>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</si>
  <si>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</si>
  <si>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</si>
  <si>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</si>
  <si>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</si>
  <si>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</si>
  <si>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</si>
  <si>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</si>
  <si>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</si>
  <si>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</si>
  <si>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</si>
  <si>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</si>
  <si>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</si>
  <si>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</si>
  <si>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</si>
  <si>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</si>
  <si>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</si>
  <si>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</si>
  <si>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</si>
  <si>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</si>
  <si>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</si>
  <si>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</si>
  <si>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</si>
  <si>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</si>
  <si>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</si>
  <si>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</si>
  <si>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</si>
  <si>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</si>
  <si>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</si>
  <si>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</si>
  <si>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</si>
  <si>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</si>
  <si>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</si>
  <si>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</si>
  <si>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</si>
  <si>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</si>
  <si>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</si>
  <si>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</si>
  <si>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</si>
  <si>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</si>
  <si>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</si>
  <si>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</si>
  <si>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</si>
  <si>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</si>
  <si>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</si>
  <si>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</si>
  <si>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</si>
  <si>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</si>
  <si>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</si>
  <si>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</si>
  <si>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</si>
  <si>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</si>
  <si>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</si>
  <si>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</si>
  <si>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</si>
  <si>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</si>
  <si>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</si>
  <si>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</si>
  <si>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</si>
  <si>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</si>
  <si>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</si>
  <si>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</si>
  <si>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</si>
  <si>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</si>
  <si>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</si>
  <si>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</si>
  <si>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</si>
  <si>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</si>
  <si>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</si>
  <si>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</si>
  <si>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</si>
  <si>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</si>
  <si>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</si>
  <si>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</si>
  <si>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</si>
  <si>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</si>
  <si>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</si>
  <si>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</si>
  <si>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</si>
  <si>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</si>
  <si>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</si>
  <si>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</si>
  <si>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</si>
  <si>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</si>
  <si>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</si>
  <si>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</si>
  <si>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</si>
  <si>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</si>
  <si>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</si>
  <si>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</si>
  <si>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</si>
  <si>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</si>
  <si>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</si>
  <si>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</si>
  <si>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</si>
  <si>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</si>
  <si>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</si>
  <si>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</si>
  <si>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</si>
  <si>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</si>
  <si>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</si>
  <si>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</si>
  <si>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</si>
  <si>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</si>
  <si>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</si>
  <si>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</si>
  <si>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</si>
  <si>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</si>
  <si>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</si>
  <si>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</si>
  <si>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</si>
  <si>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</si>
  <si>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</si>
  <si>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</si>
  <si>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</si>
  <si>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</si>
  <si>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</si>
  <si>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</si>
  <si>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</si>
  <si>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</si>
  <si>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</si>
  <si>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</si>
  <si>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</si>
  <si>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</si>
  <si>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</si>
  <si>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</si>
  <si>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</si>
  <si>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</si>
  <si>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</si>
  <si>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</si>
  <si>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</si>
  <si>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</si>
  <si>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</si>
  <si>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</si>
  <si>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</si>
  <si>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</si>
  <si>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</si>
  <si>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</si>
  <si>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</si>
  <si>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</si>
  <si>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</si>
  <si>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</si>
  <si>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</si>
  <si>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</si>
  <si>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</si>
  <si>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</si>
  <si>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</si>
  <si>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</si>
  <si>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</si>
  <si>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</si>
  <si>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</si>
  <si>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</si>
  <si>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</si>
  <si>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</si>
  <si>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</si>
  <si>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</si>
  <si>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</si>
  <si>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</si>
  <si>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</si>
  <si>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</si>
  <si>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</si>
  <si>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</si>
  <si>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</si>
  <si>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</si>
  <si>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</si>
  <si>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</si>
  <si>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</si>
  <si>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</si>
  <si>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</si>
  <si>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</si>
  <si>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</si>
  <si>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</si>
  <si>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</si>
  <si>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</si>
  <si>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</si>
  <si>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</si>
  <si>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</si>
  <si>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</si>
  <si>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</si>
  <si>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</si>
  <si>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</si>
  <si>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</si>
  <si>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</si>
  <si>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</si>
  <si>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</si>
  <si>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</si>
  <si>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</si>
  <si>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</si>
  <si>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</si>
  <si>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</si>
  <si>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</si>
  <si>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</si>
  <si>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</si>
  <si>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</si>
  <si>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</si>
  <si>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</si>
  <si>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</si>
  <si>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</si>
  <si>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</si>
  <si>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</si>
  <si>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</si>
  <si>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</si>
  <si>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</si>
  <si>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</si>
  <si>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</si>
  <si>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</si>
  <si>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</si>
  <si>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</si>
  <si>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</si>
  <si>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</si>
  <si>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</si>
  <si>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</si>
  <si>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</si>
  <si>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</si>
  <si>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</si>
  <si>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</si>
  <si>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</si>
  <si>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</si>
  <si>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</si>
  <si>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</si>
  <si>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</si>
  <si>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</si>
  <si>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</si>
  <si>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</si>
  <si>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</si>
  <si>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</si>
  <si>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</si>
  <si>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</si>
  <si>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</si>
  <si>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</si>
  <si>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</si>
  <si>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</si>
  <si>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</si>
  <si>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</si>
  <si>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</si>
  <si>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</si>
  <si>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</si>
  <si>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</si>
  <si>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</si>
  <si>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</si>
  <si>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</si>
  <si>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</si>
  <si>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</si>
  <si>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</si>
  <si>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</si>
  <si>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</si>
  <si>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</si>
  <si>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</si>
  <si>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</si>
  <si>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</si>
  <si>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</si>
  <si>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</si>
  <si>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</si>
  <si>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</si>
  <si>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</si>
  <si>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</si>
  <si>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</si>
  <si>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</si>
  <si>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</si>
  <si>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</si>
  <si>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</si>
  <si>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</si>
  <si>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</si>
  <si>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</si>
  <si>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</si>
  <si>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</si>
  <si>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</si>
  <si>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</si>
  <si>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</si>
  <si>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</si>
  <si>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</si>
  <si>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</si>
  <si>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</si>
  <si>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</si>
  <si>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</si>
  <si>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</si>
  <si>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</si>
  <si>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</si>
  <si>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</si>
  <si>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</si>
  <si>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</si>
  <si>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</si>
  <si>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</si>
  <si>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</si>
  <si>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</si>
  <si>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</si>
  <si>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</si>
  <si>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</si>
  <si>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</si>
  <si>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</si>
  <si>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</si>
  <si>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</si>
  <si>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</si>
  <si>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</si>
  <si>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</si>
  <si>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</si>
  <si>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</si>
  <si>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</si>
  <si>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</si>
  <si>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</si>
  <si>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</si>
  <si>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</si>
  <si>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</si>
  <si>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</si>
  <si>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</si>
  <si>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</si>
  <si>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</si>
  <si>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</si>
  <si>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</si>
  <si>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</si>
  <si>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</si>
  <si>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</si>
  <si>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</si>
  <si>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</si>
  <si>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</si>
  <si>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</si>
  <si>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</si>
  <si>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</si>
  <si>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</si>
  <si>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</si>
  <si>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</si>
  <si>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</si>
  <si>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</si>
  <si>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</si>
  <si>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</si>
  <si>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</si>
  <si>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</si>
  <si>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</si>
  <si>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</si>
  <si>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</si>
  <si>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</si>
  <si>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</si>
  <si>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</si>
  <si>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</si>
  <si>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</si>
  <si>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</si>
  <si>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</si>
  <si>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</si>
  <si>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</si>
  <si>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</si>
  <si>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</si>
  <si>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</si>
  <si>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</si>
  <si>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</si>
  <si>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</si>
  <si>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</si>
  <si>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</si>
  <si>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</si>
  <si>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</si>
  <si>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</si>
  <si>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</si>
  <si>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</si>
  <si>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</si>
  <si>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</si>
  <si>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</si>
  <si>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</si>
  <si>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</si>
  <si>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</si>
  <si>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</si>
  <si>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</si>
  <si>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</si>
  <si>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</si>
  <si>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</si>
  <si>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</si>
  <si>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</si>
  <si>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</si>
  <si>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</si>
  <si>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</si>
  <si>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</si>
  <si>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</si>
  <si>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</si>
  <si>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</si>
  <si>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</si>
  <si>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</si>
  <si>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</si>
  <si>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</si>
  <si>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</si>
  <si>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</si>
  <si>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</si>
  <si>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</si>
  <si>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</si>
  <si>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</si>
  <si>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</si>
  <si>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</si>
  <si>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</si>
  <si>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</si>
  <si>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</si>
  <si>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</si>
  <si>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</si>
  <si>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</si>
  <si>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</si>
  <si>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</si>
  <si>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</si>
  <si>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</si>
  <si>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</si>
  <si>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</si>
  <si>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</si>
  <si>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</si>
  <si>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</si>
  <si>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</si>
  <si>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</si>
  <si>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</si>
  <si>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</si>
  <si>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</si>
  <si>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</si>
  <si>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</si>
  <si>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</si>
  <si>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</si>
  <si>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</si>
  <si>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</si>
  <si>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</si>
  <si>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</si>
  <si>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</si>
  <si>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</si>
  <si>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</si>
  <si>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</si>
  <si>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</si>
  <si>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</si>
  <si>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</si>
  <si>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</si>
  <si>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</si>
  <si>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</si>
  <si>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</si>
  <si>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</si>
  <si>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</si>
  <si>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</si>
  <si>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</si>
  <si>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</si>
  <si>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</si>
  <si>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</si>
  <si>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</si>
  <si>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</si>
  <si>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</si>
  <si>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</si>
  <si>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</si>
  <si>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</si>
  <si>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</si>
  <si>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</si>
  <si>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</si>
  <si>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</si>
  <si>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</si>
  <si>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</si>
  <si>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</si>
  <si>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</si>
  <si>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</si>
  <si>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</si>
  <si>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</si>
  <si>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</si>
  <si>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</si>
  <si>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</si>
  <si>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</si>
  <si>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</si>
  <si>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</si>
  <si>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</si>
  <si>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</si>
  <si>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</si>
  <si>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</si>
  <si>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</si>
  <si>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</si>
  <si>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</si>
  <si>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</si>
  <si>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</si>
  <si>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</si>
  <si>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</si>
  <si>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</si>
  <si>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</si>
  <si>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</si>
  <si>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</si>
  <si>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</si>
  <si>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</si>
  <si>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</si>
  <si>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</si>
  <si>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</si>
  <si>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</si>
  <si>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</si>
  <si>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</si>
  <si>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</si>
  <si>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</si>
  <si>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</si>
  <si>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</si>
  <si>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</si>
  <si>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</si>
  <si>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</si>
  <si>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</si>
  <si>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</si>
  <si>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</si>
  <si>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</si>
  <si>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</si>
  <si>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</si>
  <si>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</si>
  <si>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</si>
  <si>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</si>
  <si>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</si>
  <si>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</si>
  <si>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</si>
  <si>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</si>
  <si>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</si>
  <si>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</si>
  <si>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</si>
  <si>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</si>
  <si>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</si>
  <si>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</si>
  <si>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</si>
  <si>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</si>
  <si>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</si>
  <si>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</si>
  <si>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</si>
  <si>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</si>
  <si>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</si>
  <si>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</si>
  <si>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</si>
  <si>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</si>
  <si>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</si>
  <si>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</si>
  <si>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</si>
  <si>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</si>
  <si>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</si>
  <si>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</si>
  <si>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</si>
  <si>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</si>
  <si>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</si>
  <si>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</si>
  <si>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</si>
  <si>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</si>
  <si>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</si>
  <si>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</si>
  <si>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</si>
  <si>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</si>
  <si>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</si>
  <si>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</si>
  <si>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</si>
  <si>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</si>
  <si>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</si>
  <si>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</si>
  <si>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</si>
  <si>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</si>
  <si>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</si>
  <si>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</si>
  <si>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</si>
  <si>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</si>
  <si>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</si>
  <si>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</si>
  <si>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</si>
  <si>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</si>
  <si>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</si>
  <si>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</si>
  <si>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</si>
  <si>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</si>
  <si>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</si>
  <si>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</si>
  <si>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</si>
  <si>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</si>
  <si>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</si>
  <si>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</si>
  <si>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</si>
  <si>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</si>
  <si>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</si>
  <si>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</si>
  <si>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</si>
  <si>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</si>
  <si>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</si>
  <si>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</si>
  <si>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</si>
  <si>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</si>
  <si>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</si>
  <si>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</si>
  <si>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</si>
  <si>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</si>
  <si>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</si>
  <si>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</si>
  <si>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</si>
  <si>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</si>
  <si>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</si>
  <si>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</si>
  <si>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</si>
  <si>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</si>
  <si>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</si>
  <si>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</si>
  <si>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</si>
  <si>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</si>
  <si>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</si>
  <si>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</si>
  <si>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</si>
  <si>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</si>
  <si>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</si>
  <si>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</si>
  <si>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</si>
  <si>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</si>
  <si>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</si>
  <si>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</si>
  <si>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</si>
  <si>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</si>
  <si>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</si>
  <si>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</si>
  <si>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</si>
  <si>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</si>
  <si>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</si>
  <si>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</si>
  <si>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</si>
  <si>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</si>
  <si>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</si>
  <si>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</si>
  <si>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</si>
  <si>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</si>
  <si>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</si>
  <si>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</si>
  <si>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</si>
  <si>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</si>
  <si>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</si>
  <si>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</si>
  <si>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</si>
  <si>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</si>
  <si>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</si>
  <si>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</si>
  <si>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</si>
  <si>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</si>
  <si>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</si>
  <si>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</si>
  <si>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</si>
  <si>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</si>
  <si>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</si>
  <si>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</si>
  <si>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</si>
  <si>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</si>
  <si>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</si>
  <si>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</si>
  <si>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</si>
  <si>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</si>
  <si>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</si>
  <si>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</si>
  <si>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</si>
  <si>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</si>
  <si>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</si>
  <si>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</si>
  <si>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</si>
  <si>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</si>
  <si>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</si>
  <si>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</si>
  <si>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</si>
  <si>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</si>
  <si>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</si>
  <si>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</si>
  <si>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</si>
  <si>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</si>
  <si>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</si>
  <si>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</si>
  <si>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</si>
  <si>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</si>
  <si>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</si>
  <si>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</si>
  <si>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</si>
  <si>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</si>
  <si>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</si>
  <si>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</si>
  <si>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</si>
  <si>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</si>
  <si>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</si>
  <si>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</si>
  <si>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</si>
  <si>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</si>
  <si>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</si>
  <si>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</si>
  <si>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</si>
  <si>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</si>
  <si>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</si>
  <si>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</si>
  <si>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</si>
  <si>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</si>
  <si>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</si>
  <si>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</si>
  <si>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</si>
  <si>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</si>
  <si>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</si>
  <si>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</si>
  <si>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</si>
  <si>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</si>
  <si>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</si>
  <si>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</si>
  <si>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</si>
  <si>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</si>
  <si>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</si>
  <si>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</si>
  <si>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</si>
  <si>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</si>
  <si>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</si>
  <si>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</si>
  <si>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</si>
  <si>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</si>
  <si>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</si>
  <si>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</si>
  <si>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</si>
  <si>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</si>
  <si>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</si>
  <si>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</si>
  <si>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</si>
  <si>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</si>
  <si>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</si>
  <si>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</si>
  <si>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</si>
  <si>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</si>
  <si>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</si>
  <si>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</si>
  <si>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</si>
  <si>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</si>
  <si>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</si>
  <si>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</si>
  <si>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</si>
  <si>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</si>
  <si>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</si>
  <si>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</si>
  <si>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</si>
  <si>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</si>
  <si>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</si>
  <si>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</si>
  <si>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</si>
  <si>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</si>
  <si>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</si>
  <si>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</si>
  <si>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</si>
  <si>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</si>
  <si>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</si>
  <si>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</si>
  <si>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</si>
  <si>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</si>
  <si>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</si>
  <si>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</si>
  <si>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</si>
  <si>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</si>
  <si>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</si>
  <si>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</si>
  <si>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</si>
  <si>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</si>
  <si>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</si>
  <si>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</si>
  <si>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</si>
  <si>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</si>
  <si>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</si>
  <si>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</si>
  <si>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</si>
  <si>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</si>
  <si>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</si>
  <si>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</si>
  <si>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</si>
  <si>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</si>
  <si>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</si>
  <si>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</si>
  <si>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</si>
  <si>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</si>
  <si>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</si>
  <si>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</si>
  <si>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</si>
  <si>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</si>
  <si>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</si>
  <si>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</si>
  <si>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</si>
  <si>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</si>
  <si>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</si>
  <si>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</si>
  <si>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</si>
  <si>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</si>
  <si>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</si>
  <si>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</si>
  <si>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</si>
  <si>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</si>
  <si>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</si>
  <si>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</si>
  <si>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</si>
  <si>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</si>
  <si>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</si>
  <si>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</si>
  <si>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</si>
  <si>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</si>
  <si>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</si>
  <si>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</si>
  <si>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</si>
  <si>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</si>
  <si>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</si>
  <si>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</si>
  <si>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</si>
  <si>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</si>
  <si>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</si>
  <si>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</si>
  <si>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</si>
  <si>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</si>
  <si>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</si>
  <si>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</si>
  <si>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</si>
  <si>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</si>
  <si>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</si>
  <si>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</si>
  <si>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</si>
  <si>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</si>
  <si>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</si>
  <si>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</si>
  <si>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</si>
  <si>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</si>
  <si>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</si>
  <si>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</si>
  <si>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</si>
  <si>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</si>
  <si>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</si>
  <si>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</si>
  <si>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</si>
  <si>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</si>
  <si>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</si>
  <si>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</si>
  <si>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</si>
  <si>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</si>
  <si>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</si>
  <si>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</si>
  <si>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</si>
  <si>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</si>
  <si>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</si>
  <si>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</si>
  <si>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</si>
  <si>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</si>
  <si>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</si>
  <si>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</si>
  <si>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</si>
  <si>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</si>
  <si>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</si>
  <si>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</si>
  <si>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</si>
  <si>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</si>
  <si>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</si>
  <si>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</si>
  <si>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</si>
  <si>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</si>
  <si>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</si>
  <si>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</si>
  <si>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</si>
  <si>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</si>
  <si>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</si>
  <si>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</si>
  <si>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</si>
  <si>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</si>
  <si>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</si>
  <si>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</si>
  <si>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</si>
  <si>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</si>
  <si>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</si>
  <si>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</si>
  <si>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</si>
  <si>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</si>
  <si>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</si>
  <si>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</si>
  <si>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</si>
  <si>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</si>
  <si>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</si>
  <si>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</si>
  <si>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</si>
  <si>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</si>
  <si>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</si>
  <si>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</si>
  <si>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</si>
  <si>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</si>
  <si>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</si>
  <si>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</si>
  <si>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</si>
  <si>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</si>
  <si>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</si>
  <si>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</si>
  <si>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</si>
  <si>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</si>
  <si>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</si>
  <si>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</si>
  <si>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</si>
  <si>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</si>
  <si>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</si>
  <si>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</si>
  <si>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</si>
  <si>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</si>
  <si>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</si>
  <si>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</si>
  <si>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</si>
  <si>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</si>
  <si>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</si>
  <si>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</si>
  <si>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</si>
  <si>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</si>
  <si>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</si>
  <si>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</si>
  <si>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</si>
  <si>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</si>
  <si>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</si>
  <si>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</si>
  <si>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</si>
  <si>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</si>
  <si>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</si>
  <si>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</si>
  <si>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</si>
  <si>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</si>
  <si>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</si>
  <si>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</si>
  <si>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</si>
  <si>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</si>
  <si>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</si>
  <si>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</si>
  <si>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</si>
  <si>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</si>
  <si>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</si>
  <si>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</si>
  <si>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</si>
  <si>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</si>
  <si>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</si>
  <si>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</si>
  <si>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</si>
  <si>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</si>
  <si>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</si>
  <si>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</si>
  <si>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</si>
  <si>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</si>
  <si>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</si>
  <si>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</si>
  <si>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</si>
  <si>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</si>
  <si>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</si>
  <si>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</si>
  <si>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</si>
  <si>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</si>
  <si>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</si>
  <si>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</si>
  <si>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</si>
  <si>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</si>
  <si>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</si>
  <si>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</si>
  <si>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</si>
  <si>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</si>
  <si>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</si>
  <si>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</si>
  <si>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</si>
  <si>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</si>
  <si>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</si>
  <si>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</si>
  <si>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</si>
  <si>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</si>
  <si>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</si>
  <si>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</si>
  <si>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</si>
  <si>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</si>
  <si>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</si>
  <si>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</si>
  <si>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</si>
  <si>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</si>
  <si>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</si>
  <si>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</si>
  <si>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</si>
  <si>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</si>
  <si>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</si>
  <si>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</si>
  <si>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</si>
  <si>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</si>
  <si>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</si>
  <si>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</si>
  <si>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</si>
  <si>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</si>
  <si>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</si>
  <si>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</si>
  <si>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</si>
  <si>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</si>
  <si>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</si>
  <si>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</si>
  <si>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</si>
  <si>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</si>
  <si>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</si>
  <si>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</si>
  <si>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</si>
  <si>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</si>
  <si>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</si>
  <si>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</si>
  <si>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</si>
  <si>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</si>
  <si>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</si>
  <si>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</si>
  <si>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</si>
  <si>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</si>
  <si>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</si>
  <si>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</si>
  <si>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</si>
  <si>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</si>
  <si>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</si>
  <si>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</si>
  <si>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</si>
  <si>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</si>
  <si>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</si>
  <si>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</si>
  <si>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</si>
  <si>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</si>
  <si>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</si>
  <si>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</si>
  <si>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</si>
  <si>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</si>
  <si>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</si>
  <si>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</si>
  <si>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</si>
  <si>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</si>
  <si>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</si>
  <si>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</si>
  <si>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</si>
  <si>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</si>
  <si>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</si>
  <si>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</si>
  <si>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</si>
  <si>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</si>
  <si>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</si>
  <si>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</si>
  <si>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</si>
  <si>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</si>
  <si>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</si>
  <si>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</si>
  <si>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</si>
  <si>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</si>
  <si>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</si>
  <si>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</si>
  <si>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</si>
  <si>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</si>
  <si>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</si>
  <si>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</si>
  <si>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</si>
  <si>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</si>
  <si>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</si>
  <si>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</si>
  <si>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</si>
  <si>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</si>
  <si>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</si>
  <si>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</si>
  <si>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</si>
  <si>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</si>
  <si>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</si>
  <si>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</si>
  <si>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</si>
  <si>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</si>
  <si>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</si>
  <si>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</si>
  <si>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</si>
  <si>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</si>
  <si>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</si>
  <si>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</si>
  <si>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</si>
  <si>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</si>
  <si>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</si>
  <si>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</si>
  <si>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</si>
  <si>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</si>
  <si>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</si>
  <si>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</si>
  <si>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</si>
  <si>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</si>
  <si>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</si>
  <si>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</si>
  <si>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</si>
  <si>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</si>
  <si>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</si>
  <si>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</si>
  <si>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</si>
  <si>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</si>
  <si>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</si>
  <si>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</si>
  <si>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</si>
  <si>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</si>
  <si>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</si>
  <si>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</si>
  <si>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</si>
  <si>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</si>
  <si>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</si>
  <si>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</si>
  <si>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</si>
  <si>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</si>
  <si>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</si>
  <si>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</si>
  <si>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</si>
  <si>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</si>
  <si>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</si>
  <si>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</si>
  <si>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PCM-20251202-00000630</t>
  </si>
  <si>
    <t xml:space="preserve">team saved hub sites as sceco blackout in area , anther team on way need 70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</si>
  <si>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</si>
  <si>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</si>
  <si>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</si>
  <si>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</si>
  <si>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</si>
  <si>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</si>
  <si>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</si>
  <si>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</si>
  <si>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</si>
  <si>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</si>
  <si>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</si>
  <si>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</si>
  <si>
    <t>PCM-20251202-00000689</t>
  </si>
  <si>
    <t>Site down due to power disconnected as the Sceco teams are replacing the transformer , No parking to connect PG since the site is located near to Haram at narrow street.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</si>
</sst>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1" totalsRowShown="0" headerRowDxfId="155" dataDxfId="154" headerRowBorderDxfId="152" tableBorderDxfId="153" totalsRowBorderDxfId="151">
  <autoFilter ref="A1:CJ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6" totalsRowShown="0" headerRowDxfId="46" dataDxfId="45" headerRowBorderDxfId="43" tableBorderDxfId="44" totalsRowBorderDxfId="42">
  <autoFilter ref="A1:L2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0" totalsRowShown="0" headerRowDxfId="13" tableBorderDxfId="12">
  <autoFilter ref="A1:L46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330.6093940972205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t="s">
        <v>9148</v>
      </c>
      <c r="E3" s="127"/>
      <c r="F3" s="126"/>
      <c r="G3" s="125">
        <f ca="1">IFERROR(NOW()-F3,"-")</f>
        <v>45993.557820023147</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45993.557820023147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45993.557820023147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45993.557820023147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45993.557820023147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45993.557820023147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45993.557820023147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45993.557820023147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45993.557820023147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45993.557820023147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45993.557820023147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45993.557820023147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45993.557820023147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45993.557820023147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45993.557820023147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45993.557820023147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45993.557820023147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45993.557820023147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45993.557820023147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45993.557820023147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45993.557820023147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45993.557820023147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45993.557820023147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45993.557820023147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45993.557820023147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45993.557820023147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45993.557820023147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45993.557820023147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45993.557820023147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45993.557820023147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45993.557820023147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45993.557820023147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45993.557820023147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45993.557820023147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45993.557820023147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45993.557820023147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45993.557820023147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45993.557820023147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45993.557820023147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45993.557820023147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45993.557820023147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45993.557820023147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45993.557820023147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45993.557820023147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45993.557820023147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45993.557820023147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45993.557820023147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45993.557820023147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45993.557820023147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45993.557820023147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45993.557820023147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45993.557820023147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45993.557820023147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45993.557820023147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45993.557820023147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45993.557820023147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45993.557820023147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45993.557820023147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45993.557820023147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45993.557820023147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45993.557820023147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45993.557820023147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45993.557820023147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45993.557820023147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45993.557820023147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45993.557820023147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45993.557820023147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45993.557820023147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45993.557820023147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45993.557820023147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45993.557820023147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45993.557820023147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45993.557820023147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45993.557820023147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45993.557820023147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45993.557820023147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45993.557820023147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45993.557820023147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45993.557820023147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45993.557820023147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45993.557820023147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45993.557820023147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45993.557820023147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45993.557820023147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45993.557820023147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45993.557820023147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45993.557820023147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45993.557820023147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45993.557820023147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45993.557820023147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45993.557820023147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45993.557820023147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45993.557820023147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45993.557820023147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45993.557820023147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45993.557820023147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45993.557820023147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45993.557820023147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45993.557820023147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45993.557820023147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45993.557820023147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45993.557820023147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45993.557820023147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45993.557820023147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45993.557820023147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45993.557820023147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45993.557820023147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45993.557820023147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45993.557820023147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45993.557820023147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45993.557820023147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45993.557820023147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45993.557820023147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45993.557820023147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45993.557820023147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45993.557820023147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45993.557820023147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45993.557820023147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45993.557820023147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45993.557820023147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45993.557820023147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45993.557820023147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45993.557820023147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45993.557820023147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45993.557820023147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45993.557820023147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45993.557820023147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45993.557820023147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45993.557820023147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45993.557820023147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45993.557820023147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45993.557820023147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45993.557820023147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45993.557820023147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45993.557820023147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45993.557820023147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45993.557820023147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45993.557820023147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45993.557820023147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45993.557820023147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45993.557820023147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45993.557820023147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45993.557820023147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45993.557820023147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45993.557820023147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45993.557820023147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45993.557820023147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45993.557820023147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45993.557820023147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45993.557820023147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45993.557820023147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45993.557820023147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45993.557820023147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45993.557820023147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45993.557820023147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45993.557820023147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45993.557820023147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45993.557820023147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45993.557820023147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45993.557820023147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45993.557820023147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45993.557820023147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45993.557820023147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45993.557820023147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45993.557820023147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45993.557820023147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45993.557820023147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45993.557820023147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45993.557820023147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45993.557820023147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45993.557820023147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45993.557820023147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45993.557820023147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45993.557820023147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45993.557820023147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45993.557820023147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45993.557820023147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45993.557820023147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45993.557820023147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45993.557820023147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45993.557820023147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45993.557820023147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45993.557820023147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45993.557820023147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45993.557820023147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45993.557820023147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45993.557820023147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45993.557820023147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45993.557820023147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45993.557820023147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45993.557820023147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45993.557820023147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45993.557820023147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45993.557820023147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45993.557820023147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45993.557820023147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45993.557820023147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45993.557820023147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45993.557820023147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45993.557820023147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45993.557820023147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45993.557820023147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45993.557820023147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45993.557820023147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45993.557820023147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45993.557820023147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45993.557820023147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45993.557820023147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45993.557820023147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45993.557820023147</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61099C58-FFC1-4874-A826-A112F86E540F}"/>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1"/>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168.55798206018517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9.1704010416651727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3</v>
      </c>
      <c r="D5" s="18" t="s">
        <v>19363</v>
      </c>
      <c r="E5" s="99" t="s">
        <v>39106</v>
      </c>
      <c r="F5" s="100">
        <v>45993.439756944441</v>
      </c>
      <c r="G5" s="101">
        <f ca="1">IFERROR(NOW()-F5,"-")</f>
        <v>0.11806307870574528</v>
      </c>
      <c r="H5" s="100">
        <v>45993.432118055556</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45993.557820023147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45993.557820023147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45993.557820023147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45993.557820023147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45993.557820023147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45993.557820023147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45993.557820023147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45993.557820023147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45993.557820023147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45993.557820023147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45993.557820023147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45993.557820023147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45993.557820023147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45993.557820023147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45993.557820023147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45993.557820023147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45993.557820023147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45993.557820023147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45993.557820023147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45993.557820023147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45993.557820023147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45993.557820023147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45993.557820023147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45993.557820023147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45993.557820023147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45993.557820023147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45993.557820023147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45993.557820023147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45993.557820023147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45993.557820023147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45993.557820023147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45993.557820023147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45993.557820023147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45993.557820023147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45993.557820023147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45993.557820023147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45993.557820023147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45993.557820023147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45993.557820023147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45993.557820023147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45993.557820023147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45993.557820023147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45993.557820023147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45993.557820023147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45993.557820023147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45993.557820023147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sheetData>
  <dataValidations count="2">
    <dataValidation allowBlank="1" showInputMessage="1" showErrorMessage="1" sqref="E1" xr:uid="{4D935161-CDD3-4592-B877-3FB59C99E142}"/>
    <dataValidation type="list" allowBlank="1" showInputMessage="1" showErrorMessage="1" sqref="E3:E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45993.557820023147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45993.557820023147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45993.557820023147</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45993.557820023147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45993.557820023147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45993.557820023147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45993.557820023147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45993.557820023147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45993.557820023147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45993.557820023147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45993.557820023147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45993.557820023147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45993.557820023147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45993.557820023147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45993.557820023147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45993.557820023147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45993.557820023147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45993.557820023147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45993.557820023147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45993.557820023147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45993.557820023147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45993.557820023147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45993.557820023147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45993.557820023147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45993.557820023147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45993.557820023147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45993.557820023147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45993.557820023147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45993.557820023147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45993.557820023147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45993.557820023147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45993.557820023147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45993.557820023147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45993.557820023147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45993.557820023147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45993.557820023147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45993.557820023147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45993.557820023147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45993.557820023147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45993.557820023147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45993.557820023147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45993.557820023147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45993.557820023147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45993.557820023147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45993.557820023147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45993.557820023147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45993.557820023147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45993.557820023147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45993.557820023147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45993.557820023147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45993.557820023147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45993.557820023147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45993.557820023147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45993.557820023147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45993.557820023147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45993.557820023147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45993.557820023147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45993.557820023147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45993.557820023147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45993.557820023147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45993.557820023147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45993.557820023147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45993.557820023147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45993.557820023147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45993.557820023147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45993.557820023147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45993.557820023147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45993.557820023147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45993.557820023147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45993.557820023147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45993.557820023147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45993.557820023147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45993.557820023147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45993.557820023147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45993.557820023147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45993.557820023147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45993.557820023147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45993.557820023147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45993.557820023147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45993.557820023147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45993.557820023147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45993.557820023147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45993.557820023147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45993.557820023147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45993.557820023147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45993.557820023147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45993.557820023147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45993.557820023147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45993.557820023147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45993.557820023147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45993.557820023147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45993.557820023147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45993.557820023147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45993.557820023147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45993.557820023147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45993.557820023147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45993.557820023147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45993.557820023147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45993.557820023147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45993.557820023147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45993.557820023147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45993.557820023147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45993.557820023147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45993.557820023147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45993.557820023147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45993.557820023147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45993.557820023147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45993.557820023147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45993.557820023147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45993.557820023147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45993.557820023147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45993.557820023147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45993.557820023147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45993.557820023147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45993.557820023147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45993.557820023147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45993.557820023147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45993.557820023147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45993.557820023147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45993.557820023147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45993.557820023147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45993.557820023147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45993.557820023147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45993.557820023147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45993.557820023147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45993.557820023147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45993.557820023147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45993.557820023147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45993.557820023147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45993.557820023147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45993.557820023147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45993.557820023147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45993.557820023147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45993.557820023147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45993.557820023147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45993.557820023147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45993.557820023147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45993.557820023147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45993.557820023147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45993.557820023147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45993.557820023147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45993.557820023147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45993.557820023147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45993.557820023147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45993.557820023147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45993.557820023147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45993.557820023147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45993.557820023147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45993.557820023147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45993.557820023147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45993.557820023147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45993.557820023147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45993.557820023147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45993.557820023147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45993.557820023147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45993.557820023147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45993.557820023147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45993.557820023147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45993.557820023147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45993.557820023147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45993.557820023147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45993.557820023147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45993.557820023147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45993.557820023147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45993.557820023147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45993.557820023147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45993.557820023147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45993.557820023147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45993.557820023147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45993.557820023147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45993.557820023147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45993.557820023147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45993.557820023147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45993.557820023147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45993.557820023147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45993.557820023147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45993.557820023147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45993.557820023147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45993.557820023147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45993.557820023147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45993.557820023147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45993.557820023147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45993.557820023147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45993.557820023147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45993.557820023147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45993.557820023147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45993.557820023147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45993.557820023147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45993.557820023147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45993.557820023147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45993.557820023147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45993.557820023147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45993.557820023147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45993.557820023147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45993.557820023147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45993.557820023147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45993.557820023147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45993.557820023147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45993.557820023147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45993.557820023147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45993.557820023147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45993.557820023147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45993.557820023147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45993.557820023147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45993.557820023147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45993.557820023147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45993.557820023147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45993.557820023147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45993.557820023147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45993.557820023147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45993.557820023147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45993.557820023147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45993.557820023147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45993.557820023147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45993.557820023147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45993.557820023147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45993.557820023147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45993.557820023147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45993.557820023147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45993.557820023147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45993.557820023147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45993.557820023147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45993.557820023147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45993.557820023147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45993.557820023147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45993.557820023147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45993.557820023147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45993.557820023147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45993.557820023147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45993.557820023147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45993.557820023147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45993.557820023147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45993.557820023147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45993.557820023147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45993.557820023147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45993.557820023147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45993.557820023147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45993.557820023147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45993.557820023147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45993.557820023147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45993.557820023147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45993.557820023147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45993.557820023147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45993.557820023147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45993.557820023147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45993.557820023147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45993.557820023147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45993.557820023147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45993.557820023147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45993.557820023147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45993.557820023147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45993.557820023147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45993.557820023147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45993.557820023147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45993.557820023147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45993.557820023147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45993.557820023147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45993.557820023147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45993.557820023147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45993.557820023147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45993.557820023147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45993.557820023147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45993.557820023147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45993.557820023147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45993.557820023147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45993.557820023147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45993.557820023147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45993.557820023147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45993.557820023147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45993.557820023147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45993.557820023147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45993.557820023147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45993.557820023147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45993.557820023147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45993.557820023147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45993.557820023147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45993.557820023147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45993.557820023147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45993.557820023147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45993.557820023147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45993.557820023147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45993.557820023147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45993.557820023147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45993.557820023147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45993.557820023147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45993.557820023147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45993.557820023147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45993.557820023147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45993.557820023147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45993.557820023147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45993.557820023147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45993.557820023147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45993.557820023147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45993.557820023147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45993.557820023147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45993.557820023147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45993.557820023147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45993.557820023147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45993.557820023147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45993.557820023147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45993.557820023147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45993.557820023147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45993.557820023147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45993.557820023147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45993.557820023147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45993.557820023147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45993.557820023147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45993.557820023147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45993.557820023147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45993.557820023147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45993.557820023147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45993.557820023147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45993.557820023147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45993.557820023147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45993.557820023147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45993.557820023147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45993.557820023147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45993.557820023147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45993.557820023147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45993.557820023147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45993.557820023147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45993.557820023147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45993.557820023147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45993.557820023147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45993.557820023147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45993.557820023147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45993.557820023147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45993.557820023147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45993.557820023147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45993.557820023147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45993.557820023147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45993.557820023147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45993.557820023147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45993.557820023147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45993.557820023147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45993.557820023147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45993.557820023147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45993.557820023147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45993.557820023147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45993.557820023147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45993.557820023147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45993.557820023147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45993.557820023147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45993.557820023147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45993.557820023147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45993.557820023147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45993.557820023147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45993.557820023147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45993.557820023147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45993.557820023147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45993.557820023147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45993.557820023147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45993.557820023147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45993.557820023147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45993.557820023147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45993.557820023147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45993.557820023147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45993.557820023147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45993.557820023147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45993.557820023147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45993.557820023147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45993.557820023147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45993.557820023147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45993.557820023147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45993.557820023147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45993.557820023147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45993.557820023147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45993.557820023147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45993.557820023147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45993.557820023147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45993.557820023147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45993.557820023147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45993.557820023147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45993.557820023147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45993.557820023147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45993.557820023147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45993.557820023147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45993.557820023147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45993.557820023147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45993.557820023147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45993.557820023147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45993.557820023147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45993.557820023147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45993.557820023147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45993.557820023147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45993.557820023147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45993.557820023147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45993.557820023147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45993.557820023147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45993.557820023147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45993.557820023147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45993.557820023147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45993.557820023147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45993.557820023147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45993.557820023147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45993.557820023147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45993.557820023147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45993.557820023147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45993.557820023147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45993.557820023147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45993.557820023147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45993.557820023147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45993.557820023147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45993.557820023147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45993.557820023147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45993.557820023147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45993.557820023147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45993.557820023147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45993.557820023147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45993.557820023147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45993.557820023147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45993.557820023147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45993.557820023147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45993.557820023147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45993.557820023147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45993.557820023147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45993.557820023147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45993.557820023147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45993.557820023147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45993.557820023147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45993.557820023147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45993.557820023147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45993.557820023147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45993.557820023147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45993.557820023147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45993.557820023147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45993.557820023147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45993.557820023147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45993.557820023147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45993.557820023147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45993.557820023147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45993.557820023147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45993.557820023147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45993.557820023147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45993.557820023147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45993.557820023147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45993.557820023147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45993.557820023147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45993.557820023147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45993.557820023147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45993.557820023147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45993.557820023147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45993.557820023147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45993.557820023147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45993.557820023147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45993.557820023147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45993.557820023147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45993.557820023147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45993.557820023147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45993.557820023147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45993.557820023147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45993.557820023147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45993.557820023147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45993.557820023147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45993.557820023147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45993.557820023147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45993.557820023147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45993.557820023147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45993.557820023147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45993.557820023147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45993.557820023147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45993.557820023147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45993.557820023147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45993.557820023147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45993.557820023147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45993.557820023147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45993.557820023147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45993.557820023147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45993.557820023147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45993.557820023147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45993.557820023147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45993.557820023147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45993.557820023147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45993.557820023147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45993.557820023147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45993.557820023147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45993.557820023147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45993.557820023147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45993.557820023147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45993.557820023147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45993.557820023147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45993.557820023147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45993.557820023147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45993.557820023147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45993.557820023147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45993.557820023147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45993.557820023147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45993.557820023147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45993.557820023147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45993.557820023147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45993.557820023147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45993.557820023147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45993.557820023147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45993.557820023147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45993.557820023147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45993.557820023147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45993.557820023147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45993.557820023147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45993.557820023147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45993.557820023147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45993.557820023147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45993.557820023147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45993.557820023147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45993.557820023147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45993.557820023147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45993.557820023147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45993.557820023147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45993.557820023147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45993.557820023147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45993.557820023147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45993.557820023147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45993.557820023147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45993.557820023147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45993.557820023147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45993.557820023147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45993.557820023147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45993.557820023147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45993.557820023147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45993.557820023147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45993.557820023147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45993.557820023147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45993.557820023147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45993.557820023147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45993.557820023147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45993.557820023147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45993.557820023147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45993.557820023147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45993.557820023147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45993.557820023147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45993.557820023147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45993.557820023147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45993.557820023147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45993.557820023147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45993.557820023147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45993.557820023147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45993.557820023147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45993.557820023147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45993.557820023147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45993.557820023147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45993.557820023147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45993.557820023147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45993.557820023147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45993.557820023147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45993.557820023147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45993.557820023147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45993.557820023147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45993.557820023147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45993.557820023147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45993.557820023147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45993.557820023147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45993.557820023147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45993.557820023147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45993.557820023147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45993.557820023147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45993.557820023147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45993.557820023147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45993.557820023147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45993.557820023147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45993.557820023147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45993.557820023147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45993.557820023147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45993.557820023147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45993.557820023147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45993.557820023147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45993.557820023147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45993.557820023147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45993.557820023147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45993.557820023147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45993.557820023147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45993.557820023147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45993.557820023147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45993.557820023147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45993.557820023147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45993.557820023147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45993.557820023147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45993.557820023147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45993.557820023147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45993.557820023147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45993.557820023147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45993.557820023147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45993.557820023147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45993.557820023147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45993.557820023147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45993.557820023147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45993.557820023147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45993.557820023147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45993.557820023147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45993.557820023147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45993.557820023147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45993.557820023147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45993.557820023147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45993.557820023147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45993.557820023147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45993.557820023147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45993.557820023147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45993.557820023147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45993.557820023147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45993.557820023147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45993.557820023147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45993.557820023147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45993.557820023147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45993.557820023147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45993.557820023147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45993.557820023147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45993.557820023147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45993.557820023147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45993.557820023147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45993.557820023147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45993.557820023147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45993.557820023147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45993.557820023147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45993.557820023147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45993.557820023147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45993.557820023147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45993.557820023147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45993.557820023147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45993.557820023147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45993.557820023147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45993.557820023147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45993.557820023147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45993.557820023147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45993.557820023147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45993.557820023147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45993.557820023147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45993.557820023147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45993.557820023147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45993.557820023147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45993.557820023147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45993.557820023147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45993.557820023147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45993.557820023147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45993.557820023147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45993.557820023147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45993.557820023147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45993.557820023147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45993.557820023147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45993.557820023147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45993.557820023147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45993.557820023147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45993.557820023147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45993.557820023147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45993.557820023147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45993.557820023147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45993.557820023147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45993.557820023147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45993.557820023147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45993.557820023147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45993.557820023147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45993.557820023147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45993.557820023147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45993.557820023147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45993.557820023147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45993.557820023147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45993.557820023147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45993.557820023147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45993.557820023147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45993.557820023147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45993.557820023147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45993.557820023147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45993.557820023147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45993.557820023147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45993.557820023147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45993.557820023147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45993.557820023147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45993.557820023147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45993.557820023147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45993.557820023147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45993.557820023147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45993.557820023147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45993.557820023147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45993.557820023147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45993.557820023147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45993.557820023147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45993.557820023147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45993.557820023147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45993.557820023147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45993.557820023147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45993.557820023147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45993.557820023147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45993.557820023147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45993.557820023147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45993.557820023147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45993.557820023147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45993.557820023147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45993.557820023147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45993.557820023147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45993.557820023147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45993.557820023147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45993.557820023147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45993.557820023147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45993.557820023147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45993.557820023147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45993.557820023147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45993.557820023147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45993.557820023147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45993.557820023147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45993.557820023147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45993.557820023147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45993.557820023147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45993.557820023147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45993.557820023147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45993.557820023147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45993.557820023147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45993.557820023147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45993.557820023147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45993.557820023147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45993.557820023147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45993.557820023147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45993.557820023147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45993.557820023147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45993.557820023147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45993.557820023147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45993.557820023147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45993.557820023147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45993.557820023147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45993.557820023147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45993.557820023147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45993.557820023147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45993.557820023147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45993.557820023147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45993.557820023147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45993.557820023147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45993.557820023147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45993.557820023147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45993.557820023147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45993.557820023147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45993.557820023147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45993.557820023147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45993.557820023147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45993.557820023147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45993.557820023147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45993.557820023147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45993.557820023147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45993.557820023147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45993.557820023147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45993.557820023147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45993.557820023147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45993.557820023147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45993.557820023147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45993.557820023147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45993.557820023147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45993.557820023147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45993.557820023147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45993.557820023147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45993.557820023147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45993.557820023147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45993.557820023147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45993.557820023147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45993.557820023147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45993.557820023147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45993.557820023147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45993.557820023147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45993.557820023147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45993.557820023147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45993.557820023147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45993.557820023147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45993.557820023147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45993.557820023147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45993.557820023147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45993.557820023147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45993.557820023147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45993.557820023147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45993.557820023147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45993.557820023147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45993.557820023147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45993.557820023147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45993.557820023147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45993.557820023147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45993.557820023147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45993.557820023147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45993.557820023147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45993.557820023147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45993.557820023147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45993.557820023147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45993.557820023147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45993.557820023147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45993.557820023147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45993.557820023147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45993.557820023147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45993.557820023147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45993.557820023147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45993.557820023147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45993.557820023147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45993.557820023147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45993.557820023147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45993.557820023147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45993.557820023147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45993.557820023147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45993.557820023147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45993.557820023147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45993.557820023147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45993.557820023147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45993.557820023147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45993.557820023147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45993.557820023147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45993.557820023147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45993.557820023147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45993.557820023147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45993.557820023147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45993.557820023147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45993.557820023147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45993.557820023147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45993.557820023147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45993.557820023147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45993.557820023147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45993.557820023147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45993.557820023147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45993.557820023147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45993.557820023147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45993.557820023147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45993.557820023147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45993.557820023147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45993.557820023147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45993.557820023147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45993.557820023147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45993.557820023147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45993.557820023147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45993.557820023147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45993.557820023147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45993.557820023147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45993.557820023147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45993.557820023147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45993.557820023147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45993.557820023147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45993.557820023147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45993.557820023147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45993.557820023147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45993.557820023147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45993.557820023147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45993.557820023147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45993.557820023147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45993.557820023147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45993.557820023147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45993.557820023147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45993.557820023147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45993.557820023147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45993.557820023147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45993.557820023147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45993.557820023147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45993.557820023147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45993.557820023147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45993.557820023147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45993.557820023147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45993.557820023147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45993.557820023147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45993.557820023147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45993.557820023147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45993.557820023147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45993.557820023147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45993.557820023147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45993.557820023147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45993.557820023147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45993.557820023147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45993.557820023147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45993.557820023147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45993.557820023147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45993.557820023147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45993.557820023147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45993.557820023147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45993.557820023147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45993.557820023147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45993.557820023147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45993.557820023147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45993.557820023147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45993.557820023147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45993.557820023147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45993.557820023147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45993.557820023147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45993.557820023147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45993.557820023147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45993.557820023147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45993.557820023147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45993.557820023147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45993.557820023147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45993.557820023147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45993.557820023147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45993.557820023147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45993.557820023147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45993.557820023147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45993.557820023147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45993.557820023147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45993.557820023147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45993.557820023147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45993.557820023147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45993.557820023147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45993.557820023147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45993.557820023147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45993.557820023147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45993.557820023147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45993.557820023147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45993.557820023147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45993.557820023147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45993.557820023147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45993.557820023147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45993.557820023147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45993.557820023147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45993.557820023147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45993.557820023147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45993.557820023147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45993.557820023147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45993.557820023147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45993.557820023147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45993.557820023147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45993.557820023147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45993.557820023147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45993.557820023147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45993.557820023147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45993.557820023147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45993.557820023147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45993.557820023147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45993.557820023147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45993.557820023147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45993.557820023147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45993.557820023147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45993.557820023147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45993.557820023147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45993.557820023147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45993.557820023147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45993.557820023147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45993.557820023147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45993.557820023147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45993.557820023147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45993.557820023147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45993.557820023147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45993.557820023147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45993.557820023147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45993.557820023147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45993.557820023147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45993.557820023147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45993.557820023147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45993.557820023147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45993.557820023147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45993.557820023147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45993.557820023147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45993.557820023147</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290.07710243055044</v>
      </c>
      <c r="H2" s="92">
        <v>45703.474768518521</v>
      </c>
      <c r="I2" s="92" t="str">
        <f>IFERROR(VLOOKUP(D2,DB!A:F,6,0),"")</f>
        <v>SCECO</v>
      </c>
      <c r="J2" s="92" t="str">
        <f>IFERROR(VLOOKUP(D2,DB!A:G,7,0),"")</f>
        <v>Dead</v>
      </c>
      <c r="K2" s="94" t="s">
        <v>39195</v>
      </c>
      <c r="L2" s="88" t="str">
        <f>IFERROR(VLOOKUP(D2,DB!A:I,9,0),"")</f>
        <v>Latis</v>
      </c>
    </row>
    <row r="3" spans="1:16" ht="15" customHeight="1">
      <c r="A3" s="110"/>
      <c r="B3" s="88" t="str">
        <f>IFERROR(VLOOKUP(D3,DB!A:K,11,0),"")</f>
        <v/>
      </c>
      <c r="C3" s="90"/>
      <c r="D3" s="88"/>
      <c r="E3" s="91"/>
      <c r="F3" s="92"/>
      <c r="G3" s="93">
        <f t="shared" ref="G3:G62" ca="1" si="0">IFERROR(NOW()-F3,"")</f>
        <v>45993.557820023147</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45993.557820023147</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45993.557820023147</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45993.557820023147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45993.557820023147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45993.557820023147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45993.557820023147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45993.557820023147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45993.557820023147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45993.557820023147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45993.557820023147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45993.557820023147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45993.557820023147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45993.557820023147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45993.557820023147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45993.557820023147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45993.557820023147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45993.557820023147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45993.557820023147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45993.557820023147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45993.557820023147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45993.557820023147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45993.557820023147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45993.557820023147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45993.557820023147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45993.557820023147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45993.557820023147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45993.557820023147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45993.557820023147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45993.557820023147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45993.557820023147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45993.557820023147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45993.557820023147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45993.557820023147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45993.557820023147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45993.557820023147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45993.557820023147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45993.557820023147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45993.557820023147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45993.557820023147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45993.557820023147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45993.557820023147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45993.557820023147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45993.557820023147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45993.557820023147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45993.557820023147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45993.557820023147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45993.557820023147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45993.557820023147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45993.557820023147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45993.557820023147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45993.557820023147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45993.557820023147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45993.557820023147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45993.557820023147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45993.557820023147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45993.557820023147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45993.557820023147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45993.557820023147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45993.557820023147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ref="G63:G126" ca="1" si="1">IFERROR(NOW()-F63,"")</f>
        <v>45993.557820023147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45993.557820023147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45993.557820023147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45993.557820023147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45993.557820023147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45993.557820023147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45993.557820023147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45993.557820023147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45993.557820023147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45993.557820023147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45993.557820023147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45993.557820023147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45993.557820023147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45993.557820023147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45993.557820023147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45993.557820023147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45993.557820023147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45993.557820023147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45993.557820023147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45993.557820023147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45993.557820023147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45993.557820023147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45993.557820023147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45993.557820023147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45993.557820023147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45993.557820023147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45993.557820023147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45993.557820023147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45993.557820023147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45993.557820023147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45993.557820023147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45993.557820023147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45993.557820023147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45993.557820023147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45993.557820023147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45993.557820023147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45993.557820023147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45993.557820023147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45993.557820023147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45993.557820023147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45993.557820023147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45993.557820023147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45993.557820023147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45993.557820023147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45993.557820023147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45993.557820023147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45993.557820023147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45993.557820023147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45993.557820023147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45993.557820023147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45993.557820023147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45993.557820023147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45993.557820023147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45993.557820023147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45993.557820023147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45993.557820023147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45993.557820023147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45993.557820023147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45993.557820023147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45993.557820023147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45993.557820023147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45993.557820023147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45993.557820023147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45993.557820023147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ref="G127:G190" ca="1" si="2">IFERROR(NOW()-F127,"")</f>
        <v>45993.557820023147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45993.557820023147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45993.557820023147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45993.557820023147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45993.557820023147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45993.557820023147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45993.557820023147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45993.557820023147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45993.557820023147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45993.557820023147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45993.557820023147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45993.557820023147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45993.557820023147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45993.557820023147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45993.557820023147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45993.557820023147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45993.557820023147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45993.557820023147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45993.557820023147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45993.557820023147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45993.557820023147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45993.557820023147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45993.557820023147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45993.557820023147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45993.557820023147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45993.557820023147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45993.557820023147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45993.557820023147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45993.557820023147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45993.557820023147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45993.557820023147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45993.557820023147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45993.557820023147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45993.557820023147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45993.557820023147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45993.557820023147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45993.557820023147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45993.557820023147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45993.557820023147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45993.557820023147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45993.557820023147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45993.557820023147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45993.557820023147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45993.557820023147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45993.557820023147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45993.557820023147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45993.557820023147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45993.557820023147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45993.557820023147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45993.557820023147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45993.557820023147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45993.557820023147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45993.557820023147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45993.557820023147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45993.557820023147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45993.557820023147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45993.557820023147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45993.557820023147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45993.557820023147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45993.557820023147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45993.557820023147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45993.557820023147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45993.557820023147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45993.557820023147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ref="G191:G236" ca="1" si="3">IFERROR(NOW()-F191,"")</f>
        <v>45993.557820023147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45993.557820023147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45993.557820023147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45993.557820023147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45993.557820023147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45993.557820023147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45993.557820023147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45993.557820023147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45993.557820023147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45993.557820023147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45993.557820023147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45993.557820023147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45993.557820023147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45993.557820023147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45993.557820023147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45993.557820023147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45993.557820023147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45993.557820023147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45993.557820023147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45993.557820023147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45993.557820023147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45993.557820023147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45993.557820023147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45993.557820023147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45993.557820023147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45993.557820023147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45993.557820023147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45993.557820023147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45993.557820023147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45993.557820023147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45993.557820023147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45993.557820023147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45993.557820023147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45993.557820023147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45993.557820023147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45993.557820023147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45993.557820023147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45993.557820023147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45993.557820023147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45993.557820023147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45993.557820023147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45993.557820023147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45993.557820023147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45993.557820023147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45993.557820023147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45993.557820023147</v>
      </c>
      <c r="H236" s="92"/>
      <c r="I236" s="110" t="str">
        <f>IFERROR(VLOOKUP(D236,DB!A:F,6,0),"")</f>
        <v/>
      </c>
      <c r="J236" s="110" t="str">
        <f>IFERROR(VLOOKUP(D236,DB!A:G,7,0),"")</f>
        <v/>
      </c>
      <c r="K236" s="94"/>
      <c r="L236" s="88" t="str">
        <f>IFERROR(VLOOKUP(D236,DB!A:I,9,0),"")</f>
        <v/>
      </c>
    </row>
  </sheetData>
  <dataValidations count="2">
    <dataValidation allowBlank="1" showInputMessage="1" showErrorMessage="1" sqref="E1" xr:uid="{A4F81451-56CC-4543-9497-104C4E44EE4B}"/>
    <dataValidation type="list" allowBlank="1" showInputMessage="1" showErrorMessage="1" sqref="E2:E2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tabSelected="1" workbookViewId="0">
      <selection activeCell="A8" sqref="A8:X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101.72575983795832</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67.368942708329996</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44.896708912034228</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12.184521412033064</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2</v>
      </c>
      <c r="D6" s="37" t="s">
        <v>32266</v>
      </c>
      <c r="E6" s="37" t="s">
        <v>39106</v>
      </c>
      <c r="F6" s="38">
        <v>45993.396111111113</v>
      </c>
      <c r="G6" s="135">
        <f ca="1">IFERROR(NOW()-F6,"")</f>
        <v>0.1617089120336459</v>
      </c>
      <c r="H6" s="38">
        <v>45993.327581018515</v>
      </c>
      <c r="I6" s="37" t="str">
        <f>IFERROR(VLOOKUP(D6,DB!A:F,6,0),"")</f>
        <v>SCECO</v>
      </c>
      <c r="J6" s="37" t="str">
        <f>IFERROR(VLOOKUP(D6,DB!A:G,7,0),"")</f>
        <v>Dead</v>
      </c>
      <c r="K6" s="37" t="s">
        <v>39205</v>
      </c>
      <c r="L6" s="37" t="str">
        <f>IFERROR(VLOOKUP(D6,DB!A:I,9,0),"")</f>
        <v>Latis</v>
      </c>
    </row>
    <row r="7" spans="1:13" ht="30.75">
      <c r="A7" s="37" t="s">
        <v>39206</v>
      </c>
      <c r="B7" s="37" t="str">
        <f>IFERROR(VLOOKUP(D7,DB!A:K,11,0),"")</f>
        <v>R5</v>
      </c>
      <c r="C7" s="37">
        <v>1</v>
      </c>
      <c r="D7" s="37" t="s">
        <v>33096</v>
      </c>
      <c r="E7" s="37" t="s">
        <v>39185</v>
      </c>
      <c r="F7" s="38">
        <v>45993.456412037034</v>
      </c>
      <c r="G7" s="135">
        <f ca="1">IFERROR(NOW()-F7,"")</f>
        <v>0.10140775463514728</v>
      </c>
      <c r="H7" s="38">
        <v>45993.450636574074</v>
      </c>
      <c r="I7" s="37" t="str">
        <f>IFERROR(VLOOKUP(D7,DB!A:F,6,0),"")</f>
        <v>SCECO</v>
      </c>
      <c r="J7" s="37" t="str">
        <f>IFERROR(VLOOKUP(D7,DB!A:G,7,0),"")</f>
        <v>Dead</v>
      </c>
      <c r="K7" s="37" t="s">
        <v>39207</v>
      </c>
      <c r="L7" s="37" t="str">
        <f>IFERROR(VLOOKUP(D7,DB!A:I,9,0),"")</f>
        <v>Latis</v>
      </c>
    </row>
    <row r="8" spans="1:13">
      <c r="A8" s="37"/>
      <c r="B8" s="37" t="str">
        <f>IFERROR(VLOOKUP(D8,DB!A:K,11,0),"")</f>
        <v/>
      </c>
      <c r="C8" s="37"/>
      <c r="D8" s="37"/>
      <c r="E8" s="37"/>
      <c r="F8" s="38"/>
      <c r="G8" s="135">
        <f ca="1">IFERROR(NOW()-F8,"")</f>
        <v>45993.557819791669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45993.557819791669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45993.557819791669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45993.557820023147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45993.557820023147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45993.557820023147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45993.557820023147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45993.557820023147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45993.557820023147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45993.557820023147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45993.557820023147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45993.557820023147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45993.557820023147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45993.557820023147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45993.557820023147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45993.557820023147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45993.557820023147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45993.557820023147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45993.557820023147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45993.557820023147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45993.557820023147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45993.557820023147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45993.557820023147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45993.557820023147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45993.557820023147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45993.557820023147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45993.557820023147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45993.557820023147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45993.557820023147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45993.557820023147</v>
      </c>
      <c r="H37" s="38"/>
      <c r="I37" s="37" t="str">
        <f>IFERROR(VLOOKUP(D37,DB!A:F,6,0),"")</f>
        <v/>
      </c>
      <c r="J37" s="37" t="str">
        <f>IFERROR(VLOOKUP(D37,DB!A:G,7,0),"")</f>
        <v/>
      </c>
      <c r="K37" s="37"/>
      <c r="L37" s="37" t="str">
        <f>IFERROR(VLOOKUP(D37,DB!A:I,9,0),"")</f>
        <v/>
      </c>
    </row>
    <row r="38" spans="1:12">
      <c r="A38" s="150"/>
      <c r="B38" s="150" t="str">
        <f>IFERROR(VLOOKUP(D38,DB!A:K,11,0),"")</f>
        <v/>
      </c>
      <c r="C38" s="150"/>
      <c r="D38" s="150"/>
      <c r="E38" s="150"/>
      <c r="F38" s="151"/>
      <c r="G38" s="152">
        <f ca="1">IFERROR(NOW()-F38,"")</f>
        <v>45993.557820023147</v>
      </c>
      <c r="H38" s="151"/>
      <c r="I38" s="150" t="str">
        <f>IFERROR(VLOOKUP(D38,DB!A:F,6,0),"")</f>
        <v/>
      </c>
      <c r="J38" s="150" t="str">
        <f>IFERROR(VLOOKUP(D38,DB!A:G,7,0),"")</f>
        <v/>
      </c>
      <c r="K38" s="150"/>
      <c r="L38" s="150"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45993.557820023147</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45993.557820023147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45993.557820023147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45993.557820023147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45993.557820023147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45993.557820023147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45993.557820023147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45993.557820023147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45993.557820023147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45993.557820023147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45993.557820023147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45993.557820023147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45993.557820023147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45993.557820023147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45993.557820023147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45993.557820023147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45993.557820023147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45993.557820023147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45993.557820023147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45993.557820023147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45993.557820023147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45993.557820023147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45993.557820023147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45993.557820023147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45993.557820023147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45993.557820023147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45993.557820023147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45993.557820023147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45993.557820023147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45993.557820023147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45993.557820023147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45993.557820023147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45993.557820023147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45993.557820023147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45993.557820023147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45993.557820023147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45993.557820023147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45993.557820023147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45993.557820023147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45993.557820023147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45993.557820023147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45993.557820023147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45993.557820023147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45993.557820023147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45993.557820023147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45993.557820023147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45993.557820023147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45993.557820023147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45993.557820023147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45993.557820023147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45993.557820023147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45993.557820023147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45993.557820023147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45993.557820023147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45993.557820023147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45993.557820023147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45993.557820023147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45993.557820023147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45993.557820023147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45993.557820023147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45993.557820023147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45993.557820023147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45993.557820023147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45993.557820023147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45993.557820023147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45993.557820023147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45993.557820023147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45993.557820023147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45993.557820023147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45993.557820023147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45993.557820023147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45993.557820023147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45993.557820023147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45993.557820023147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45993.557820023147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45993.557820023147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45993.557820023147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45993.557820023147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45993.557820023147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45993.557820023147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45993.557820023147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45993.557820023147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45993.557820023147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45993.557820023147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45993.557820023147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45993.557820023147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45993.557820023147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45993.557820023147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45993.557820023147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45993.557820023147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45993.557820023147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45993.557820023147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45993.557820023147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45993.557820023147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45993.557820023147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45993.557820023147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45993.557820023147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45993.557820023147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45993.557820023147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45993.557820023147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45993.557820023147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45993.557820023147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45993.557820023147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45993.557820023147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45993.557820023147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45993.557820023147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45993.557820023147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45993.557820023147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45993.557820023147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45993.557820023147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45993.557820023147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45993.557820023147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45993.557820023147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45993.557820023147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45993.557820023147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45993.557820023147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45993.557820023147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45993.557820023147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45993.557820023147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45993.557820023147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45993.557820023147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45993.557820023147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45993.557820023147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45993.557820023147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45993.557820023147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45993.557820023147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45993.557820023147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45993.557820023147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45993.557820023147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45993.557820023147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45993.557820023147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45993.557820023147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45993.557820023147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45993.557820023147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45993.557820023147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45993.557820023147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45993.557820023147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45993.557820023147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45993.557820023147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45993.557820023147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45993.557820023147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45993.557820023147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45993.557820023147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45993.557820023147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45993.557820023147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45993.557820023147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45993.557820023147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45993.557820023147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45993.557820023147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45993.557820023147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45993.557820023147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45993.557820023147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45993.557820023147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45993.557820023147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45993.557820023147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45993.557820023147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45993.557820023147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45993.557820023147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45993.557820023147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45993.557820023147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45993.557820023147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45993.557820023147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45993.557820023147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45993.557820023147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45993.557820023147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45993.557820023147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45993.557820023147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45993.557820023147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45993.557820023147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45993.557820023147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45993.557820023147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45993.557820023147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45993.557820023147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45993.557820023147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45993.557820023147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45993.557820023147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45993.557820023147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45993.557820023147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45993.557820023147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45993.557820023147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45993.557820023147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45993.557820023147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45993.557820023147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45993.557820023147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45993.557820023147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45993.557820023147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45993.557820023147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45993.557820023147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45993.557820023147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45993.557820023147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45993.557820023147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45993.557820023147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45993.557820023147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45993.557820023147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45993.557820023147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45993.557820023147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45993.557820023147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45993.557820023147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45993.557820023147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45993.557820023147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45993.557820023147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45993.557820023147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45993.557820023147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45993.557820023147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45993.557820023147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45993.557820023147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45993.557820023147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45993.557820023147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45993.557820023147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45993.557820023147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45993.557820023147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45993.557820023147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45993.557820023147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45993.557820023147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45993.557820023147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45993.557820023147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45993.557820023147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45993.557820023147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45993.557820023147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45993.557820023147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45993.557820023147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45993.557820023147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45993.557820023147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45993.557820023147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45993.557820023147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45993.557820023147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45993.557820023147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45993.557820023147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45993.557820023147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45993.557820023147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45993.557820023147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45993.557820023147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45993.557820023147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45993.557820023147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45993.557820023147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45993.557820023147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45993.557820023147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45993.557820023147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45993.557820023147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45993.557820023147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45993.557820023147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45993.557820023147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45993.557820023147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45993.557820023147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45993.557820023147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45993.557820023147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45993.557820023147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45993.557820023147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45993.557820023147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45993.557820023147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45993.557820023147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45993.557820023147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45993.557820023147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45993.557820023147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45993.557820023147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45993.557820023147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45993.557820023147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45993.557820023147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45993.557820023147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45993.557820023147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45993.557820023147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45993.557820023147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45993.557820023147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45993.557820023147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45993.557820023147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45993.557820023147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45993.557820023147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45993.557820023147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45993.557820023147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45993.557820023147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45993.557820023147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45993.557820023147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45993.557820023147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45993.557820023147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45993.557820023147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45993.557820023147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45993.557820023147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45993.557820023147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45993.557820023147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45993.557820023147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45993.557820023147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45993.557820023147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45993.557820023147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45993.557820023147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45993.557820023147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45993.557820023147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45993.557820023147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45993.557820023147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45993.557820023147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45993.557820023147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45993.557820023147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45993.557820023147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45993.557820023147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45993.557820023147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45993.557820023147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45993.557820023147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45993.557820023147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45993.557820023147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45993.557820023147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45993.557820023147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45993.557820023147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45993.557820023147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45993.557820023147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45993.557820023147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45993.557820023147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45993.557820023147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45993.557820023147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45993.557820023147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45993.557820023147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45993.557820023147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45993.557820023147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45993.557820023147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45993.557820023147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45993.557820023147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45993.557820023147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45993.557820023147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45993.557820023147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45993.557820023147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45993.557820023147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45993.557820023147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45993.557820023147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45993.557820023147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45993.557820023147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45993.557820023147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45993.557820023147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45993.557820023147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45993.557820023147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45993.557820023147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45993.557820023147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45993.557820023147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45993.557820023147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45993.557820023147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45993.557820023147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45993.557820023147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45993.557820023147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45993.557820023147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45993.557820023147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45993.557820023147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45993.557820023147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45993.557820023147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45993.557820023147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45993.557820023147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45993.557820023147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45993.557820023147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45993.557820023147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45993.557820023147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45993.557820023147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45993.557820023147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45993.557820023147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45993.557820023147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45993.557820023147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45993.557820023147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45993.557820023147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45993.557820023147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45993.557820023147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45993.557820023147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45993.557820023147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45993.557820023147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45993.557820023147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45993.557820023147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45993.557820023147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45993.557820023147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45993.557820023147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45993.557820023147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45993.557820023147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45993.557820023147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45993.557820023147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45993.557820023147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45993.557820023147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45993.557820023147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45993.557820023147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45993.557820023147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45993.557820023147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45993.557820023147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45993.557820023147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45993.557820023147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45993.557820023147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45993.557820023147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45993.557820023147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45993.557820023147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45993.557820023147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45993.557820023147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45993.557820023147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45993.557820023147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45993.557820023147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45993.557820023147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45993.557820023147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45993.557820023147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45993.557820023147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45993.557820023147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45993.557820023147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45993.557820023147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45993.557820023147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45993.557820023147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45993.557820023147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45993.557820023147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45993.557820023147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45993.557820023147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45993.557820023147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45993.557820023147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45993.557820023147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45993.557820023147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45993.557820023147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45993.557820023147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45993.557820023147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45993.557820023147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45993.557820023147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45993.557820023147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45993.557820023147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45993.557820023147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45993.557820023147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45993.557820023147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45993.557820023147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45993.557820023147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45993.557820023147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45993.557820023147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45993.557820023147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45993.557820023147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45993.557820023147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45993.557820023147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45993.557820023147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45993.557820023147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45993.557820023147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45993.557820023147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45993.557820023147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45993.557820023147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45993.557820023147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45993.557820023147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45993.557820023147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45993.557820023147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45993.557820023147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45993.557820023147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45993.557820023147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45993.557820023147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45993.557820023147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45993.557820023147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45993.557820023147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45993.557820023147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45993.557820023147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45993.557820023147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45993.557820023147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45993.557820023147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45993.557820023147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45993.557820023147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45993.557820023147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45993.557820023147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45993.557820023147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45993.557820023147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45993.557820023147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45993.557820023147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45993.557820023147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45993.557820023147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45993.557820023147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45993.557820023147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45993.557820023147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45993.557820023147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45993.557820023147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45993.557820023147</v>
      </c>
      <c r="H459" s="121"/>
      <c r="I459" s="119" t="str">
        <f>IFERROR(VLOOKUP(D459,DB!A:F,6,0),"")</f>
        <v/>
      </c>
      <c r="J459" s="119" t="str">
        <f>IFERROR(VLOOKUP(D459,DB!A:G,7,0),"")</f>
        <v/>
      </c>
      <c r="K459" s="122"/>
      <c r="L459" s="137" t="str">
        <f>IFERROR(VLOOKUP(D459,DB!A:I,9,0),"")</f>
        <v/>
      </c>
    </row>
    <row r="460" spans="1:12" ht="31.5" customHeight="1">
      <c r="A460" s="143"/>
      <c r="B460" s="144" t="str">
        <f>IFERROR(VLOOKUP(D460,DB!A:K,11,0),"")</f>
        <v/>
      </c>
      <c r="C460" s="145"/>
      <c r="D460" s="144"/>
      <c r="E460" s="142"/>
      <c r="F460" s="146"/>
      <c r="G460" s="147">
        <f ca="1">IFERROR(NOW()-F460,"-")</f>
        <v>45993.557820023147</v>
      </c>
      <c r="H460" s="146"/>
      <c r="I460" s="144" t="str">
        <f>IFERROR(VLOOKUP(D460,DB!A:F,6,0),"")</f>
        <v/>
      </c>
      <c r="J460" s="144" t="str">
        <f>IFERROR(VLOOKUP(D460,DB!A:G,7,0),"")</f>
        <v/>
      </c>
      <c r="K460" s="148"/>
      <c r="L460" s="149" t="str">
        <f>IFERROR(VLOOKUP(D460,DB!A:I,9,0),"")</f>
        <v/>
      </c>
    </row>
  </sheetData>
  <dataValidations count="2">
    <dataValidation allowBlank="1" showInputMessage="1" showErrorMessage="1" sqref="E1" xr:uid="{9E1BC488-8814-4F8A-8DBE-742B3278AB71}"/>
    <dataValidation type="list" allowBlank="1" showInputMessage="1" showErrorMessage="1" sqref="E2:E4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2025-12-02T10:25:19Z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