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323" documentId="120_S{2AC9BD13-BADA-5192-A53E-5A8FF88502F6}" xr6:coauthVersionLast="47" xr6:coauthVersionMax="47" xr10:uidLastSave="{5125BF03-4479-4CEC-B22C-892E6EBDDEE3}"/>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<sst xmlns="http://schemas.openxmlformats.org/spreadsheetml/2006/main" count="180308" uniqueCount="39134">
  <si>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</si>
  <si>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</si>
  <si>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</si>
  <si>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</si>
  <si>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</si>
  <si>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</si>
  <si>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</si>
  <si>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</si>
  <si>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</si>
  <si>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</si>
  <si>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</si>
  <si>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</si>
  <si>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</si>
  <si>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</si>
  <si>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</si>
  <si>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</si>
  <si>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</si>
  <si>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</si>
  <si>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</si>
  <si>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</si>
  <si>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</si>
  <si>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</si>
  <si>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</si>
  <si>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</si>
  <si>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</si>
  <si>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</si>
  <si>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</si>
  <si>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</si>
  <si>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</si>
  <si>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</si>
  <si>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</si>
  <si>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</si>
  <si>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</si>
  <si>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</si>
  <si>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</si>
  <si>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</si>
  <si>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</si>
  <si>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</si>
  <si>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</si>
  <si>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</si>
  <si>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</si>
  <si>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</si>
  <si>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</si>
  <si>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</si>
  <si>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</si>
  <si>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</si>
  <si>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</si>
  <si>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</si>
  <si>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</si>
  <si>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</si>
  <si>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</si>
  <si>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</si>
  <si>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</si>
  <si>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</si>
  <si>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</si>
  <si>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</si>
  <si>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</si>
  <si>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</si>
  <si>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</si>
  <si>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</si>
  <si>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</si>
  <si>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</si>
  <si>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</si>
  <si>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</si>
  <si>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</si>
  <si>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</si>
  <si>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</si>
  <si>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</si>
  <si>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</si>
  <si>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</si>
  <si>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</si>
  <si>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</si>
  <si>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</si>
  <si>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</si>
  <si>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</si>
  <si>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</si>
  <si>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</si>
  <si>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</si>
  <si>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</si>
  <si>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</si>
  <si>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</si>
  <si>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</si>
  <si>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</si>
  <si>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</si>
  <si>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</si>
  <si>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</si>
  <si>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</si>
  <si>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</si>
  <si>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</si>
  <si>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</si>
  <si>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</si>
  <si>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</si>
  <si>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</si>
  <si>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</si>
  <si>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</si>
  <si>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</si>
  <si>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</si>
  <si>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</si>
  <si>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</si>
  <si>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</si>
  <si>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</si>
  <si>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</si>
  <si>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</si>
  <si>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</si>
  <si>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</si>
  <si>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</si>
  <si>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</si>
  <si>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</si>
  <si>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</si>
  <si>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</si>
  <si>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</si>
  <si>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</si>
  <si>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</si>
  <si>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</si>
  <si>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</si>
  <si>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</si>
  <si>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</si>
  <si>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</si>
  <si>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</si>
  <si>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</si>
  <si>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</si>
  <si>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</si>
  <si>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</si>
  <si>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</si>
  <si>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</si>
  <si>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</si>
  <si>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</si>
  <si>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</si>
  <si>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</si>
  <si>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</si>
  <si>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</si>
  <si>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</si>
  <si>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</si>
  <si>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</si>
  <si>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</si>
  <si>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</si>
  <si>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</si>
  <si>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</si>
  <si>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</si>
  <si>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</si>
  <si>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</si>
  <si>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</si>
  <si>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</si>
  <si>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</si>
  <si>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</si>
  <si>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</si>
  <si>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</si>
  <si>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</si>
  <si>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</si>
  <si>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</si>
  <si>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</si>
  <si>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</si>
  <si>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</si>
  <si>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</si>
  <si>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</si>
  <si>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</si>
  <si>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</si>
  <si>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</si>
  <si>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</si>
  <si>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</si>
  <si>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</si>
  <si>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</si>
  <si>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</si>
  <si>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</si>
  <si>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</si>
  <si>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</si>
  <si>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</si>
  <si>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</si>
  <si>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</si>
  <si>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</si>
  <si>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</si>
  <si>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</si>
  <si>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</si>
  <si>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</si>
  <si>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</si>
  <si>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</si>
  <si>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</si>
  <si>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</si>
  <si>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</si>
  <si>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</si>
  <si>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</si>
  <si>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</si>
  <si>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</si>
  <si>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</si>
  <si>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</si>
  <si>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</si>
  <si>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</si>
  <si>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</si>
  <si>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</si>
  <si>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</si>
  <si>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</si>
  <si>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</si>
  <si>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</si>
  <si>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</si>
  <si>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</si>
  <si>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</si>
  <si>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</si>
  <si>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</si>
  <si>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</si>
  <si>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</si>
  <si>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</si>
  <si>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</si>
  <si>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</si>
  <si>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</si>
  <si>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</si>
  <si>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</si>
  <si>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</si>
  <si>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</si>
  <si>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</si>
  <si>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</si>
  <si>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</si>
  <si>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</si>
  <si>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</si>
  <si>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</si>
  <si>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</si>
  <si>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</si>
  <si>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</si>
  <si>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</si>
  <si>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</si>
  <si>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</si>
  <si>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</si>
  <si>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</si>
  <si>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</si>
  <si>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</si>
  <si>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</si>
  <si>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</si>
  <si>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</si>
  <si>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</si>
  <si>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</si>
  <si>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</si>
  <si>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</si>
  <si>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</si>
  <si>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</si>
  <si>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</si>
  <si>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</si>
  <si>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</si>
  <si>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</si>
  <si>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</si>
  <si>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</si>
  <si>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</si>
  <si>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</si>
  <si>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</si>
  <si>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</si>
  <si>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</si>
  <si>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</si>
  <si>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</si>
  <si>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</si>
  <si>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</si>
  <si>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</si>
  <si>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</si>
  <si>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</si>
  <si>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</si>
  <si>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</si>
  <si>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</si>
  <si>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</si>
  <si>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</si>
  <si>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</si>
  <si>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</si>
  <si>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</si>
  <si>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</si>
  <si>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</si>
  <si>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</si>
  <si>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</si>
  <si>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</si>
  <si>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</si>
  <si>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</si>
  <si>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</si>
  <si>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</si>
  <si>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</si>
  <si>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</si>
  <si>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</si>
  <si>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</si>
  <si>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</si>
  <si>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</si>
  <si>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</si>
  <si>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</si>
  <si>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</si>
  <si>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</si>
  <si>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</si>
  <si>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</si>
  <si>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</si>
  <si>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</si>
  <si>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</si>
  <si>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</si>
  <si>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</si>
  <si>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</si>
  <si>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</si>
  <si>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</si>
  <si>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</si>
  <si>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</si>
  <si>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</si>
  <si>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</si>
  <si>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</si>
  <si>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</si>
  <si>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</si>
  <si>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</si>
  <si>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</si>
  <si>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</si>
  <si>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</si>
  <si>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</si>
  <si>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</si>
  <si>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</si>
  <si>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</si>
  <si>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</si>
  <si>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</si>
  <si>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</si>
  <si>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</si>
  <si>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</si>
  <si>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</si>
  <si>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</si>
  <si>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</si>
  <si>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</si>
  <si>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</si>
  <si>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</si>
  <si>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</si>
  <si>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</si>
  <si>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</si>
  <si>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</si>
  <si>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</si>
  <si>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</si>
  <si>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</si>
  <si>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</si>
  <si>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</si>
  <si>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</si>
  <si>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</si>
  <si>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</si>
  <si>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</si>
  <si>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</si>
  <si>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</si>
  <si>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</si>
  <si>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</si>
  <si>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</si>
  <si>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</si>
  <si>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</si>
  <si>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</si>
  <si>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</si>
  <si>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</si>
  <si>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</si>
  <si>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</si>
  <si>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</si>
  <si>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</si>
  <si>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</si>
  <si>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</si>
  <si>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</si>
  <si>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</si>
  <si>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</si>
  <si>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</si>
  <si>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</si>
  <si>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</si>
  <si>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</si>
  <si>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</si>
  <si>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</si>
  <si>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</si>
  <si>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</si>
  <si>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</si>
  <si>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</si>
  <si>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</si>
  <si>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</si>
  <si>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</si>
  <si>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</si>
  <si>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</si>
  <si>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</si>
  <si>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</si>
  <si>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</si>
  <si>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</si>
  <si>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</si>
  <si>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</si>
  <si>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</si>
  <si>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</si>
  <si>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</si>
  <si>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</si>
  <si>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</si>
  <si>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</si>
  <si>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</si>
  <si>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</si>
  <si>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</si>
  <si>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</si>
  <si>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</si>
  <si>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</si>
  <si>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</si>
  <si>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</si>
  <si>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</si>
  <si>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</si>
  <si>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</si>
  <si>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</si>
  <si>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</si>
  <si>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</si>
  <si>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</si>
  <si>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</si>
  <si>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</si>
  <si>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</si>
  <si>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</si>
  <si>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</si>
  <si>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</si>
  <si>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</si>
  <si>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</si>
  <si>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</si>
  <si>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</si>
  <si>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</si>
  <si>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</si>
  <si>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</si>
  <si>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</si>
  <si>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</si>
  <si>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</si>
  <si>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</si>
  <si>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</si>
  <si>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</si>
  <si>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</si>
  <si>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</si>
  <si>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</si>
  <si>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</si>
  <si>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</si>
  <si>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</si>
  <si>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</si>
  <si>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</si>
  <si>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</si>
  <si>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</si>
  <si>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</si>
  <si>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</si>
  <si>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</si>
  <si>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</si>
  <si>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</si>
  <si>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</si>
  <si>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</si>
  <si>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</si>
  <si>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</si>
  <si>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</si>
  <si>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</si>
  <si>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</si>
  <si>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</si>
  <si>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</si>
  <si>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</si>
  <si>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</si>
  <si>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</si>
  <si>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</si>
  <si>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</si>
  <si>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</si>
  <si>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</si>
  <si>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</si>
  <si>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</si>
  <si>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</si>
  <si>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</si>
  <si>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</si>
  <si>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</si>
  <si>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</si>
  <si>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</si>
  <si>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</si>
  <si>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</si>
  <si>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</si>
  <si>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</si>
  <si>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</si>
  <si>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</si>
  <si>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</si>
  <si>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</si>
  <si>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</si>
  <si>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</si>
  <si>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</si>
  <si>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</si>
  <si>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</si>
  <si>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</si>
  <si>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</si>
  <si>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</si>
  <si>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</si>
  <si>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</si>
  <si>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</si>
  <si>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</si>
  <si>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</si>
  <si>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</si>
  <si>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</si>
  <si>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</si>
  <si>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</si>
  <si>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</si>
  <si>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</si>
  <si>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</si>
  <si>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</si>
  <si>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</si>
  <si>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</si>
  <si>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</si>
  <si>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</si>
  <si>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</si>
  <si>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</si>
  <si>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</si>
  <si>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</si>
  <si>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</si>
  <si>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</si>
  <si>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</si>
  <si>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</si>
  <si>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</si>
  <si>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</si>
  <si>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</si>
  <si>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</si>
  <si>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</si>
  <si>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</si>
  <si>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</si>
  <si>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</si>
  <si>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</si>
  <si>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</si>
  <si>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</si>
  <si>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</si>
  <si>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</si>
  <si>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</si>
  <si>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</si>
  <si>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</si>
  <si>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</si>
  <si>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</si>
  <si>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</si>
  <si>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</si>
  <si>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</si>
  <si>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</si>
  <si>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</si>
  <si>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</si>
  <si>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</si>
  <si>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</si>
  <si>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</si>
  <si>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</si>
  <si>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</si>
  <si>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</si>
  <si>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</si>
  <si>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</si>
  <si>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</si>
  <si>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</si>
  <si>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</si>
  <si>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</si>
  <si>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</si>
  <si>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</si>
  <si>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</si>
  <si>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</si>
  <si>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</si>
  <si>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</si>
  <si>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</si>
  <si>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</si>
  <si>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</si>
  <si>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</si>
  <si>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</si>
  <si>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</si>
  <si>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</si>
  <si>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</si>
  <si>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</si>
  <si>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</si>
  <si>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</si>
  <si>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</si>
  <si>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</si>
  <si>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</si>
  <si>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</si>
  <si>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</si>
  <si>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</si>
  <si>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</si>
  <si>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</si>
  <si>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</si>
  <si>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</si>
  <si>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</si>
  <si>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</si>
  <si>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</si>
  <si>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</si>
  <si>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</si>
  <si>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</si>
  <si>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</si>
  <si>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</si>
  <si>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</si>
  <si>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</si>
  <si>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</si>
  <si>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</si>
  <si>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</si>
  <si>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</si>
  <si>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</si>
  <si>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</si>
  <si>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</si>
  <si>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</si>
  <si>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</si>
  <si>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</si>
  <si>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</si>
  <si>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</si>
  <si>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</si>
  <si>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</si>
  <si>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</si>
  <si>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</si>
  <si>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</si>
  <si>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</si>
  <si>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</si>
  <si>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</si>
  <si>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</si>
  <si>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</si>
  <si>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</si>
  <si>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</si>
  <si>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</si>
  <si>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</si>
  <si>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</si>
  <si>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</si>
  <si>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</si>
  <si>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</si>
  <si>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</si>
  <si>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</si>
  <si>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</si>
  <si>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</si>
  <si>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</si>
  <si>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</si>
  <si>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</si>
  <si>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</si>
  <si>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</si>
  <si>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</si>
  <si>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</si>
  <si>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</si>
  <si>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</si>
  <si>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</si>
  <si>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</si>
  <si>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</si>
  <si>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</si>
  <si>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</si>
  <si>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</si>
  <si>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</si>
  <si>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</si>
  <si>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</si>
  <si>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</si>
  <si>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</si>
  <si>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</si>
  <si>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</si>
  <si>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</si>
  <si>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</si>
  <si>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</si>
  <si>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</si>
  <si>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</si>
  <si>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</si>
  <si>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</si>
  <si>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</si>
  <si>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</si>
  <si>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</si>
  <si>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</si>
  <si>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</si>
  <si>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</si>
  <si>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</si>
  <si>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</si>
  <si>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</si>
  <si>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</si>
  <si>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</si>
  <si>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</si>
  <si>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</si>
  <si>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</si>
  <si>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</si>
  <si>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</si>
  <si>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</si>
  <si>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</si>
  <si>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</si>
  <si>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</si>
  <si>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</si>
  <si>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</si>
  <si>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</si>
  <si>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</si>
  <si>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</si>
  <si>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</si>
  <si>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</si>
  <si>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</si>
  <si>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</si>
  <si>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</si>
  <si>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</si>
  <si>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</si>
  <si>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</si>
  <si>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</si>
  <si>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</si>
  <si>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</si>
  <si>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</si>
  <si>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</si>
  <si>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</si>
  <si>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</si>
  <si>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</si>
  <si>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</si>
  <si>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</si>
  <si>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</si>
  <si>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</si>
  <si>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</si>
  <si>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</si>
  <si>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</si>
  <si>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</si>
  <si>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</si>
  <si>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</si>
  <si>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</si>
  <si>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</si>
  <si>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</si>
  <si>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</si>
  <si>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</si>
  <si>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</si>
  <si>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</si>
  <si>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</si>
  <si>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</si>
  <si>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</si>
  <si>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</si>
  <si>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</si>
  <si>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</si>
  <si>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</si>
  <si>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</si>
  <si>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</si>
  <si>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</si>
  <si>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</si>
  <si>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</si>
  <si>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</si>
  <si>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</si>
  <si>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</si>
  <si>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</si>
  <si>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</si>
  <si>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</si>
  <si>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</si>
  <si>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</si>
  <si>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</si>
  <si>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</si>
  <si>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</si>
  <si>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</si>
  <si>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</si>
  <si>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</si>
  <si>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</si>
  <si>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</si>
  <si>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</si>
  <si>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</si>
  <si>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</si>
  <si>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</si>
  <si>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</si>
  <si>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</si>
  <si>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</si>
  <si>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</si>
  <si>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</si>
  <si>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</si>
  <si>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</si>
  <si>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</si>
  <si>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</si>
  <si>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</si>
  <si>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</si>
  <si>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</si>
  <si>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</si>
  <si>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</si>
  <si>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</si>
  <si>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</si>
  <si>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</si>
  <si>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</si>
  <si>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</si>
  <si>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</si>
  <si>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</si>
  <si>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</si>
  <si>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</si>
  <si>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</si>
  <si>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</si>
  <si>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</si>
  <si>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</si>
  <si>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</si>
  <si>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</si>
  <si>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</si>
  <si>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</si>
  <si>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</si>
  <si>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</si>
  <si>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</si>
  <si>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</si>
  <si>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</si>
  <si>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</si>
  <si>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</si>
  <si>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</si>
  <si>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</si>
  <si>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</si>
  <si>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</si>
  <si>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</si>
  <si>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</si>
  <si>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</si>
  <si>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</si>
  <si>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</si>
  <si>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</si>
  <si>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</si>
  <si>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</si>
  <si>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</si>
  <si>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</si>
  <si>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</si>
  <si>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</si>
  <si>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</si>
  <si>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</si>
  <si>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</si>
  <si>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</si>
  <si>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</si>
  <si>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</si>
  <si>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</si>
  <si>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</si>
  <si>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</si>
  <si>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</si>
  <si>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</si>
  <si>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</si>
  <si>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</si>
  <si>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</si>
  <si>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</si>
  <si>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</si>
  <si>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</si>
  <si>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</si>
  <si>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</si>
  <si>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</si>
  <si>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</si>
  <si>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</si>
  <si>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</si>
  <si>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</si>
  <si>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</si>
  <si>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</si>
  <si>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</si>
  <si>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</si>
  <si>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</si>
  <si>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</si>
  <si>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</si>
  <si>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</si>
  <si>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</si>
  <si>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</si>
  <si>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</si>
  <si>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</si>
  <si>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</si>
  <si>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</si>
  <si>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</si>
  <si>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</si>
  <si>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</si>
  <si>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</si>
  <si>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</si>
  <si>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</si>
  <si>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</si>
  <si>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</si>
  <si>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</si>
  <si>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</si>
  <si>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</si>
  <si>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</si>
  <si>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</si>
  <si>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</si>
  <si>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</si>
  <si>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</si>
  <si>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</si>
  <si>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</si>
  <si>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</si>
  <si>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</si>
  <si>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</si>
  <si>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</si>
  <si>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</si>
  <si>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</si>
  <si>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</si>
  <si>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</si>
  <si>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</si>
  <si>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</si>
  <si>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</si>
  <si>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</si>
  <si>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</si>
  <si>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</si>
  <si>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</si>
  <si>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</si>
  <si>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</si>
  <si>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</si>
  <si>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</si>
  <si>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</si>
  <si>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</si>
  <si>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</si>
  <si>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</si>
  <si>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</si>
  <si>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</si>
  <si>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</si>
  <si>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</si>
  <si>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</si>
  <si>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</si>
  <si>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</si>
  <si>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</si>
  <si>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</si>
  <si>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</si>
  <si>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</si>
  <si>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</si>
  <si>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</si>
  <si>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</si>
  <si>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</si>
  <si>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</si>
  <si>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</si>
  <si>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</si>
  <si>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</si>
  <si>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</si>
  <si>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</si>
  <si>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</si>
  <si>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</si>
  <si>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</si>
  <si>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</si>
  <si>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</si>
  <si>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</si>
  <si>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</si>
  <si>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</si>
  <si>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</si>
  <si>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</si>
  <si>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</si>
  <si>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</si>
  <si>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</si>
  <si>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</si>
  <si>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</si>
  <si>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</si>
  <si>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</si>
  <si>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</si>
  <si>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</si>
  <si>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</si>
  <si>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</si>
  <si>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</si>
  <si>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</si>
  <si>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</si>
  <si>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</si>
  <si>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</si>
  <si>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</si>
  <si>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</si>
  <si>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</si>
  <si>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</si>
  <si>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</si>
  <si>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</si>
  <si>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</si>
  <si>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</si>
  <si>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</si>
  <si>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</si>
  <si>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</si>
  <si>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</si>
  <si>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</si>
  <si>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</si>
  <si>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</si>
  <si>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</si>
  <si>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</si>
  <si>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</si>
  <si>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</si>
  <si>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</si>
  <si>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</si>
  <si>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</si>
  <si>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</si>
  <si>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</si>
  <si>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</si>
  <si>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</si>
  <si>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</si>
  <si>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</si>
  <si>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</si>
  <si>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</si>
  <si>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</si>
  <si>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</si>
  <si>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</si>
  <si>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</si>
  <si>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</si>
  <si>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</si>
  <si>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</si>
  <si>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</si>
  <si>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</si>
  <si>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</si>
  <si>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</si>
  <si>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</si>
  <si>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</si>
  <si>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</si>
  <si>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</si>
  <si>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</si>
  <si>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</si>
  <si>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</si>
  <si>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</si>
  <si>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</si>
  <si>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</si>
  <si>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</si>
  <si>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</si>
  <si>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</si>
  <si>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</si>
  <si>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</si>
  <si>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</si>
  <si>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</si>
  <si>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</si>
  <si>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</si>
  <si>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</si>
  <si>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</si>
  <si>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</si>
  <si>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</si>
  <si>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</si>
  <si>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</si>
  <si>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</si>
  <si>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</si>
  <si>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</si>
  <si>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</si>
  <si>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</si>
  <si>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</si>
  <si>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</si>
  <si>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</si>
  <si>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</si>
  <si>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</si>
  <si>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</si>
  <si>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</si>
  <si>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</si>
  <si>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</si>
  <si>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</si>
  <si>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</si>
  <si>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</si>
  <si>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</si>
  <si>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</si>
  <si>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</si>
  <si>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</si>
  <si>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</si>
  <si>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</si>
  <si>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</si>
  <si>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</si>
  <si>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</si>
  <si>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</si>
  <si>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</si>
  <si>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</si>
  <si>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</si>
  <si>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</si>
  <si>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</si>
  <si>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</si>
  <si>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</si>
  <si>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</si>
  <si>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</si>
  <si>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</si>
  <si>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</si>
  <si>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</si>
  <si>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</si>
  <si>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</si>
  <si>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</si>
  <si>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</si>
  <si>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</si>
  <si>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</si>
  <si>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</si>
  <si>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</si>
  <si>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</si>
  <si>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</si>
  <si>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</si>
  <si>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</si>
  <si>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</si>
  <si>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</si>
  <si>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</si>
  <si>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</si>
  <si>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</si>
  <si>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</si>
  <si>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</si>
  <si>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</si>
  <si>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</si>
  <si>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</si>
  <si>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</si>
  <si>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</si>
  <si>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</si>
  <si>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</si>
  <si>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</si>
  <si>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</si>
  <si>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</si>
  <si>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</si>
  <si>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</si>
  <si>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</si>
  <si>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</si>
  <si>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</si>
  <si>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</si>
  <si>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</si>
  <si>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</si>
  <si>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</si>
  <si>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</si>
  <si>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</si>
  <si>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</si>
  <si>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</si>
  <si>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</si>
  <si>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</si>
  <si>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</si>
  <si>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</si>
  <si>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</si>
  <si>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</si>
  <si>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</si>
  <si>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</si>
  <si>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</si>
  <si>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</si>
  <si>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</si>
  <si>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</si>
  <si>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</si>
  <si>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</si>
  <si>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</si>
  <si>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</si>
  <si>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</si>
  <si>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</si>
  <si>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</si>
  <si>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</si>
  <si>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</si>
  <si>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</si>
  <si>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</si>
  <si>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</si>
  <si>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</si>
  <si>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</si>
  <si>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</si>
  <si>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</si>
  <si>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</si>
  <si>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</si>
  <si>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</si>
  <si>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</si>
  <si>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</si>
  <si>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</si>
  <si>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</si>
  <si>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</si>
  <si>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</si>
  <si>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</si>
  <si>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</si>
  <si>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</si>
  <si>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</si>
  <si>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</si>
  <si>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</si>
  <si>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</si>
  <si>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</si>
  <si>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</si>
  <si>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</si>
  <si>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</si>
  <si>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</si>
  <si>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</si>
  <si>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</si>
  <si>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</si>
  <si>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</si>
  <si>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</si>
  <si>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</si>
  <si>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</si>
  <si>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</si>
  <si>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</si>
  <si>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</si>
  <si>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</si>
  <si>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</si>
  <si>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</si>
  <si>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</si>
  <si>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</si>
  <si>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</si>
  <si>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</si>
  <si>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</si>
  <si>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</si>
  <si>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</si>
  <si>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</si>
  <si>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</si>
  <si>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</si>
  <si>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</si>
  <si>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</si>
  <si>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</si>
  <si>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</si>
  <si>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</si>
  <si>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</si>
  <si>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</si>
  <si>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</si>
  <si>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</si>
  <si>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</si>
  <si>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</si>
  <si>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</si>
  <si>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</si>
  <si>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</si>
  <si>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</si>
  <si>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</si>
  <si>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</si>
  <si>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</si>
  <si>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</si>
  <si>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</si>
  <si>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</si>
  <si>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</si>
  <si>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</si>
  <si>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</si>
  <si>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</si>
  <si>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</si>
  <si>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</si>
  <si>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</si>
  <si>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</si>
  <si>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</si>
  <si>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</si>
  <si>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</si>
  <si>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</si>
  <si>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</si>
  <si>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</si>
  <si>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</si>
  <si>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</si>
  <si>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</si>
  <si>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</si>
  <si>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</si>
  <si>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</si>
  <si>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</si>
  <si>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</si>
  <si>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</si>
  <si>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</si>
  <si>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</si>
  <si>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</si>
  <si>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</si>
  <si>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</si>
  <si>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</si>
  <si>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</si>
  <si>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</si>
  <si>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</si>
  <si>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</si>
  <si>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</si>
  <si>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</si>
  <si>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</si>
  <si>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</si>
  <si>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</si>
  <si>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</si>
  <si>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</si>
  <si>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</si>
  <si>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</si>
  <si>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</si>
  <si>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</si>
  <si>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</si>
  <si>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</si>
  <si>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</si>
  <si>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</si>
  <si>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</si>
  <si>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</si>
  <si>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</si>
  <si>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</si>
  <si>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</si>
  <si>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</si>
  <si>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</si>
  <si>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</si>
  <si>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</si>
  <si>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</si>
  <si>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</si>
  <si>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</si>
  <si>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</si>
  <si>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</si>
  <si>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</si>
  <si>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</si>
  <si>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</si>
  <si>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</si>
  <si>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</si>
  <si>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</si>
  <si>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</si>
  <si>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</si>
  <si>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</si>
  <si>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</si>
  <si>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</si>
  <si>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</si>
  <si>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</si>
  <si>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</si>
  <si>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</si>
  <si>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</si>
  <si>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</si>
  <si>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</si>
  <si>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</si>
  <si>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</si>
  <si>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</si>
  <si>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</si>
  <si>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</si>
  <si>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</si>
  <si>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</si>
  <si>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</si>
  <si>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</si>
  <si>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</si>
  <si>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</si>
  <si>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</si>
  <si>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</si>
  <si>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</si>
  <si>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</si>
  <si>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</si>
  <si>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</si>
  <si>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</si>
  <si>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</si>
  <si>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</si>
  <si>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</si>
  <si>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</si>
  <si>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</si>
  <si>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</si>
  <si>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</si>
  <si>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</si>
  <si>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</si>
  <si>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</si>
  <si>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</si>
  <si>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</si>
  <si>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</si>
  <si>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</si>
  <si>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</si>
  <si>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</si>
  <si>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</si>
  <si>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</si>
  <si>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</si>
  <si>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</si>
  <si>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</si>
  <si>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</si>
  <si>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</si>
  <si>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</si>
  <si>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</si>
  <si>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</si>
  <si>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</si>
  <si>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</si>
  <si>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</si>
  <si>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</si>
  <si>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</si>
  <si>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</si>
  <si>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</si>
  <si>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</si>
  <si>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</si>
  <si>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</si>
  <si>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</si>
  <si>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</si>
  <si>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</si>
  <si>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</si>
  <si>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</si>
  <si>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</si>
  <si>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</si>
  <si>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</si>
  <si>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</si>
  <si>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</si>
  <si>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</si>
  <si>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</si>
  <si>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</si>
  <si>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</si>
  <si>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</si>
  <si>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</si>
  <si>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</si>
  <si>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</si>
  <si>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</si>
  <si>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</si>
  <si>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</si>
  <si>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</si>
  <si>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</si>
  <si>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</si>
  <si>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</si>
  <si>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</si>
  <si>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</si>
  <si>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</si>
  <si>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</si>
  <si>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</si>
  <si>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</si>
  <si>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</si>
  <si>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</si>
  <si>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</si>
  <si>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</si>
  <si>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</si>
  <si>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</si>
  <si>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</si>
  <si>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</si>
  <si>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</si>
  <si>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</si>
  <si>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</si>
  <si>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</si>
  <si>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</si>
  <si>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</si>
  <si>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</si>
  <si>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</si>
  <si>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</si>
  <si>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</si>
  <si>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</si>
  <si>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</si>
  <si>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</si>
  <si>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</si>
  <si>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</si>
  <si>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</si>
  <si>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</si>
  <si>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</si>
  <si>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</si>
  <si>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</si>
  <si>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</si>
  <si>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</si>
  <si>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</si>
  <si>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</si>
  <si>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</si>
  <si>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</si>
  <si>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</si>
  <si>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</si>
  <si>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</si>
  <si>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</si>
  <si>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</si>
  <si>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</si>
  <si>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</si>
  <si>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</si>
  <si>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</si>
  <si>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</si>
  <si>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</si>
  <si>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</si>
  <si>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</si>
  <si>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</si>
  <si>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</si>
  <si>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</si>
  <si>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</si>
  <si>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</si>
  <si>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</si>
  <si>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</si>
  <si>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</si>
  <si>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</si>
  <si>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</si>
  <si>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</si>
  <si>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</si>
  <si>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</si>
  <si>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</si>
  <si>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</si>
  <si>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</si>
  <si>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</si>
  <si>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</si>
  <si>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</si>
  <si>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</si>
  <si>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</si>
  <si>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</si>
  <si>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</si>
  <si>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</si>
  <si>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</si>
  <si>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</si>
  <si>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</si>
  <si>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</si>
  <si>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</si>
  <si>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</si>
  <si>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</si>
  <si>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</si>
  <si>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</si>
  <si>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</si>
  <si>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</si>
  <si>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</si>
  <si>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</si>
  <si>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</si>
  <si>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</si>
  <si>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</si>
  <si>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</si>
  <si>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</si>
  <si>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</si>
  <si>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</si>
  <si>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</si>
  <si>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</si>
  <si>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</si>
  <si>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</si>
  <si>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</si>
  <si>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</si>
  <si>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</si>
  <si>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</si>
  <si>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</si>
  <si>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</si>
  <si>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</si>
  <si>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</si>
  <si>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</si>
  <si>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</si>
  <si>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</si>
  <si>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</si>
  <si>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</si>
  <si>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</si>
  <si>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</si>
  <si>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</si>
  <si>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</si>
  <si>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</si>
  <si>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</si>
  <si>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</si>
  <si>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</si>
  <si>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</si>
  <si>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</si>
  <si>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</si>
  <si>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</si>
  <si>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</si>
  <si>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</si>
  <si>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</si>
  <si>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</si>
  <si>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</si>
  <si>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</si>
  <si>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</si>
  <si>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</si>
  <si>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</si>
  <si>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</si>
  <si>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</si>
  <si>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</si>
  <si>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</si>
  <si>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</si>
  <si>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</si>
  <si>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</si>
  <si>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</si>
  <si>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</si>
  <si>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</si>
  <si>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</si>
  <si>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</si>
  <si>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</si>
  <si>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</si>
  <si>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</si>
  <si>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</si>
  <si>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</si>
  <si>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</si>
  <si>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</si>
  <si>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</si>
  <si>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</si>
  <si>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</si>
  <si>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</si>
  <si>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</si>
  <si>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</si>
  <si>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</si>
  <si>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</si>
  <si>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</si>
  <si>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</si>
  <si>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</si>
  <si>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</si>
  <si>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</si>
  <si>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</si>
  <si>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</si>
  <si>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</si>
  <si>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</si>
  <si>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</si>
  <si>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</si>
  <si>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</si>
  <si>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</si>
  <si>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</si>
  <si>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</si>
  <si>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</si>
  <si>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</si>
  <si>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</si>
  <si>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</si>
  <si>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</si>
  <si>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</si>
  <si>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</si>
  <si>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</si>
  <si>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</si>
  <si>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</si>
  <si>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</si>
  <si>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</si>
  <si>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</si>
  <si>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</si>
  <si>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</si>
  <si>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</si>
  <si>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</si>
  <si>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</si>
  <si>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</si>
  <si>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</si>
  <si>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</si>
  <si>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</si>
  <si>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</si>
  <si>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</si>
  <si>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</si>
  <si>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</si>
  <si>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</si>
  <si>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</si>
  <si>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</si>
  <si>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</si>
  <si>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</si>
  <si>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</si>
  <si>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</si>
  <si>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</si>
  <si>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</si>
  <si>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</si>
  <si>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</si>
  <si>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</si>
  <si>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</si>
  <si>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</si>
  <si>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</si>
  <si>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</si>
  <si>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</si>
  <si>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</si>
  <si>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</si>
  <si>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</si>
  <si>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</si>
  <si>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</si>
  <si>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</si>
  <si>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</si>
  <si>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</si>
  <si>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</si>
  <si>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</si>
  <si>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</si>
  <si>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</si>
  <si>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</si>
  <si>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</si>
  <si>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</si>
  <si>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</si>
  <si>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</si>
  <si>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</si>
  <si>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</si>
  <si>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</si>
  <si>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</si>
  <si>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</si>
  <si>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</si>
  <si>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</si>
  <si>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</si>
  <si>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</si>
  <si>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</si>
  <si>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</si>
  <si>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</si>
  <si>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</si>
  <si>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</si>
  <si>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</si>
  <si>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</si>
  <si>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</si>
  <si>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</si>
  <si>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</si>
  <si>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</si>
  <si>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</si>
  <si>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</si>
  <si>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</si>
  <si>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</si>
  <si>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</si>
  <si>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</si>
  <si>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</si>
  <si>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</si>
  <si>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</si>
  <si>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</si>
  <si>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</si>
  <si>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</si>
  <si>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</si>
  <si>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</si>
  <si>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</si>
  <si>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</si>
  <si>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</si>
  <si>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</si>
  <si>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</si>
  <si>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</si>
  <si>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</si>
  <si>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</si>
  <si>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</si>
  <si>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</si>
  <si>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</si>
  <si>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</si>
  <si>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</si>
  <si>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</si>
  <si>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</si>
  <si>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</si>
  <si>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</si>
  <si>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</si>
  <si>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</si>
  <si>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</si>
  <si>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</si>
  <si>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</si>
  <si>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</si>
  <si>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</si>
  <si>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</si>
  <si>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</si>
  <si>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</si>
  <si>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</si>
  <si>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</si>
  <si>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</si>
  <si>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</si>
  <si>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</si>
  <si>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</si>
  <si>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</si>
  <si>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</si>
  <si>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</si>
  <si>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</si>
  <si>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</si>
  <si>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</si>
  <si>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</si>
  <si>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</si>
  <si>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</si>
  <si>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</si>
  <si>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</si>
  <si>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</si>
  <si>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</si>
  <si>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</si>
  <si>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</si>
  <si>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</si>
  <si>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</si>
  <si>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</si>
  <si>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</si>
  <si>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</si>
  <si>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</si>
  <si>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</si>
  <si>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</si>
  <si>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</si>
  <si>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</si>
  <si>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</si>
  <si>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</si>
  <si>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</si>
  <si>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</si>
  <si>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</si>
  <si>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</si>
  <si>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</si>
  <si>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</si>
  <si>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</si>
  <si>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</si>
  <si>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</si>
  <si>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</si>
  <si>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</si>
  <si>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</si>
  <si>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</si>
  <si>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</si>
  <si>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</si>
  <si>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</si>
  <si>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</si>
  <si>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</si>
  <si>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</si>
  <si>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</si>
  <si>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</si>
  <si>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</si>
  <si>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</si>
  <si>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</si>
  <si>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</si>
  <si>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</si>
  <si>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</si>
  <si>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</si>
  <si>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</si>
  <si>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</si>
  <si>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</si>
  <si>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</si>
  <si>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</si>
  <si>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</si>
  <si>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</si>
  <si>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</si>
  <si>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</si>
  <si>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</si>
  <si>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</si>
  <si>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</si>
  <si>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</si>
  <si>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</si>
  <si>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</si>
  <si>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</si>
  <si>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</si>
  <si>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</si>
  <si>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</si>
  <si>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</si>
  <si>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</si>
  <si>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</si>
  <si>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</si>
  <si>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</si>
  <si>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</si>
  <si>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</si>
  <si>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</si>
  <si>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</si>
  <si>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</si>
  <si>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</si>
  <si>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</si>
  <si>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</si>
  <si>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</si>
  <si>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</si>
  <si>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</si>
  <si>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</si>
  <si>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</si>
  <si>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</si>
  <si>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</si>
  <si>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</si>
  <si>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</si>
  <si>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</si>
  <si>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</si>
  <si>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</si>
  <si>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</si>
  <si>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</si>
  <si>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</si>
  <si>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</si>
  <si>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</si>
  <si>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</si>
  <si>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</si>
  <si>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</si>
  <si>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</si>
  <si>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</si>
  <si>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</si>
  <si>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</si>
  <si>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</si>
  <si>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</si>
  <si>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</si>
  <si>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</si>
  <si>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</si>
  <si>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</si>
  <si>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</si>
  <si>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</si>
  <si>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</si>
  <si>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</si>
  <si>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</si>
  <si>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</si>
  <si>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</si>
  <si>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</si>
  <si>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</si>
  <si>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</si>
  <si>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</si>
  <si>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</si>
  <si>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</si>
  <si>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</si>
  <si>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</si>
  <si>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</si>
  <si>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</si>
  <si>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</si>
  <si>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</si>
  <si>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</si>
  <si>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</si>
  <si>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</si>
  <si>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</si>
  <si>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</si>
  <si>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</si>
  <si>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</si>
  <si>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</si>
  <si>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</si>
  <si>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</si>
  <si>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</si>
  <si>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</si>
  <si>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</si>
  <si>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</si>
  <si>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</si>
  <si>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</si>
  <si>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</si>
  <si>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</si>
  <si>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</si>
  <si>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</si>
  <si>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</si>
  <si>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</si>
  <si>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</si>
  <si>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</si>
  <si>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</si>
  <si>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</si>
  <si>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</si>
  <si>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</si>
  <si>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</si>
  <si>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</si>
  <si>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</si>
  <si>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</si>
  <si>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</si>
  <si>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</si>
  <si>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</si>
  <si>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</si>
  <si>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</si>
  <si>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</si>
  <si>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</si>
  <si>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</si>
  <si>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</si>
  <si>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</si>
  <si>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</si>
  <si>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</si>
  <si>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</si>
  <si>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</si>
  <si>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</si>
  <si>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</si>
  <si>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</si>
  <si>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</si>
  <si>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</si>
  <si>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</si>
  <si>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</si>
  <si>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</si>
  <si>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</si>
  <si>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</si>
  <si>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</si>
  <si>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</si>
  <si>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</si>
  <si>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</si>
  <si>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</si>
  <si>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</si>
  <si>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</si>
  <si>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</si>
  <si>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</si>
  <si>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</si>
  <si>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</si>
  <si>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</si>
  <si>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</si>
  <si>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</si>
  <si>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</si>
  <si>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</si>
  <si>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</si>
  <si>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</si>
  <si>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</si>
  <si>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</si>
  <si>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</si>
  <si>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</si>
  <si>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</si>
  <si>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</si>
  <si>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</si>
  <si>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</si>
  <si>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</si>
  <si>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</si>
  <si>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</si>
  <si>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</si>
  <si>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</si>
  <si>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</si>
  <si>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</si>
  <si>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</si>
  <si>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</si>
  <si>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</si>
  <si>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</si>
  <si>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</si>
  <si>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</si>
  <si>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</si>
  <si>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</si>
  <si>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</si>
  <si>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</si>
  <si>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</si>
  <si>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</si>
  <si>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</si>
  <si>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</si>
  <si>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</si>
  <si>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</si>
  <si>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</si>
  <si>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</si>
  <si>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</si>
  <si>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</si>
  <si>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</si>
  <si>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</si>
  <si>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</si>
  <si>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</si>
  <si>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</si>
  <si>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</si>
  <si>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</si>
  <si>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</si>
  <si>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</si>
  <si>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</si>
  <si>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</si>
  <si>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</si>
  <si>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</si>
  <si>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</si>
  <si>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</si>
  <si>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</si>
  <si>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</si>
  <si>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</si>
  <si>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</si>
  <si>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</si>
  <si>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</si>
  <si>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</si>
  <si>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</si>
  <si>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</si>
  <si>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</si>
  <si>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</si>
  <si>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</si>
  <si>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</si>
  <si>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</si>
  <si>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</si>
  <si>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</si>
  <si>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</si>
  <si>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</si>
  <si>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</si>
  <si>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</si>
  <si>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</si>
  <si>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</si>
  <si>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</si>
  <si>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</si>
  <si>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</si>
  <si>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</si>
  <si>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</si>
  <si>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</si>
  <si>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</si>
  <si>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</si>
  <si>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</si>
  <si>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</si>
  <si>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</si>
  <si>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</si>
  <si>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</si>
  <si>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</si>
  <si>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</si>
  <si>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</si>
  <si>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</si>
  <si>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</si>
  <si>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</si>
  <si>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</si>
  <si>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</si>
  <si>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</si>
  <si>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</si>
  <si>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</si>
  <si>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</si>
  <si>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</si>
  <si>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</si>
  <si>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</si>
  <si>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</si>
  <si>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</si>
  <si>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</si>
  <si>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</si>
  <si>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</si>
  <si>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</si>
  <si>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</si>
  <si>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</si>
  <si>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</si>
  <si>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</si>
  <si>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</si>
  <si>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</si>
  <si>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</si>
  <si>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</si>
  <si>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</si>
  <si>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</si>
  <si>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</si>
  <si>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</si>
  <si>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</si>
  <si>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</si>
  <si>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</si>
  <si>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</si>
  <si>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</si>
  <si>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</si>
  <si>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</si>
  <si>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</si>
  <si>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</si>
  <si>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</si>
  <si>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</si>
  <si>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</si>
  <si>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</si>
  <si>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</si>
  <si>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</si>
  <si>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</si>
  <si>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</si>
  <si>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</si>
  <si>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</si>
  <si>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</si>
  <si>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</si>
  <si>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</si>
  <si>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</si>
  <si>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</si>
  <si>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</si>
  <si>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</si>
  <si>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</si>
  <si>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</si>
  <si>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</si>
  <si>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</si>
  <si>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</si>
  <si>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</si>
  <si>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</si>
  <si>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</si>
  <si>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</si>
  <si>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</si>
  <si>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</si>
  <si>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</si>
  <si>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</si>
  <si>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</si>
  <si>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</si>
  <si>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</si>
  <si>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</si>
  <si>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</si>
  <si>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</si>
  <si>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</si>
  <si>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</si>
  <si>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</si>
  <si>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</si>
  <si>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</si>
  <si>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</si>
  <si>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</si>
  <si>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</si>
  <si>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</si>
  <si>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</si>
  <si>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</si>
  <si>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</si>
  <si>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</si>
  <si>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</si>
  <si>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</si>
  <si>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</si>
  <si>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</si>
  <si>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</si>
  <si>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</si>
  <si>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</si>
  <si>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</si>
  <si>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</si>
  <si>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</si>
  <si>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</si>
  <si>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</si>
  <si>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</si>
  <si>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</si>
  <si>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</si>
  <si>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</si>
  <si>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</si>
  <si>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</si>
  <si>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</si>
  <si>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</si>
  <si>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</si>
  <si>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</si>
  <si>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</si>
  <si>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</si>
  <si>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</si>
  <si>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</si>
  <si>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</si>
  <si>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</si>
  <si>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</si>
  <si>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</si>
  <si>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</si>
  <si>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</si>
  <si>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</si>
  <si>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</si>
  <si>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</si>
  <si>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</si>
  <si>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</si>
  <si>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</si>
  <si>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</si>
  <si>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</si>
  <si>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</si>
  <si>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</si>
  <si>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</si>
  <si>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</si>
  <si>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</si>
  <si>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</si>
  <si>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</si>
  <si>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</si>
  <si>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</si>
  <si>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</si>
  <si>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</si>
  <si>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</si>
  <si>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</si>
  <si>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</si>
  <si>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</si>
  <si>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</si>
  <si>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</si>
  <si>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</si>
  <si>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</si>
  <si>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</si>
  <si>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</si>
  <si>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</si>
  <si>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</si>
  <si>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</si>
  <si>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</si>
  <si>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</si>
  <si>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</si>
  <si>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</si>
  <si>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</si>
  <si>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</si>
  <si>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</si>
  <si>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</si>
  <si>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</si>
  <si>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</si>
  <si>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</si>
  <si>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</si>
  <si>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</si>
  <si>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</si>
  <si>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</si>
  <si>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</si>
  <si>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</si>
  <si>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</si>
  <si>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</si>
  <si>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</si>
  <si>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</si>
  <si>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</si>
  <si>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</si>
  <si>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</si>
  <si>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</si>
  <si>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</si>
  <si>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</si>
  <si>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</si>
  <si>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</si>
  <si>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</si>
  <si>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</si>
  <si>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</si>
  <si>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</si>
  <si>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</si>
  <si>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</si>
  <si>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</si>
  <si>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</si>
  <si>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</si>
  <si>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</si>
  <si>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</si>
  <si>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</si>
  <si>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</si>
  <si>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</si>
  <si>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</si>
  <si>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</si>
  <si>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</si>
  <si>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</si>
  <si>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</si>
  <si>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</si>
  <si>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</si>
  <si>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</si>
  <si>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</si>
  <si>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</si>
  <si>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</si>
  <si>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</si>
  <si>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</si>
  <si>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</si>
  <si>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</si>
  <si>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</si>
  <si>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</si>
  <si>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</si>
  <si>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</si>
  <si>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</si>
  <si>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</si>
  <si>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</si>
  <si>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</si>
  <si>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</si>
  <si>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</si>
  <si>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</si>
  <si>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</si>
  <si>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</si>
  <si>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</si>
  <si>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</si>
  <si>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</si>
  <si>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</si>
  <si>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</si>
  <si>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</si>
  <si>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</si>
  <si>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</si>
  <si>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</si>
  <si>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</si>
  <si>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</si>
  <si>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</si>
  <si>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</si>
  <si>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</si>
  <si>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</si>
  <si>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</si>
  <si>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</si>
  <si>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</si>
  <si>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</si>
  <si>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</si>
  <si>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</si>
  <si>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</si>
  <si>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</si>
  <si>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</si>
  <si>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</si>
  <si>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</si>
  <si>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</si>
  <si>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</si>
  <si>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</si>
  <si>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</si>
  <si>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</si>
  <si>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</si>
  <si>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</si>
  <si>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</si>
  <si>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</si>
  <si>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</si>
  <si>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</si>
  <si>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</si>
  <si>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</si>
  <si>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</si>
  <si>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</si>
  <si>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</si>
  <si>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</si>
  <si>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</si>
  <si>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</si>
  <si>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</si>
  <si>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</si>
  <si>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</si>
  <si>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</si>
  <si>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</si>
  <si>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</si>
  <si>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</si>
  <si>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</si>
  <si>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</si>
  <si>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</si>
  <si>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</si>
  <si>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</si>
  <si>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</si>
  <si>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</si>
  <si>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</si>
  <si>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</si>
  <si>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</si>
  <si>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</si>
  <si>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</si>
  <si>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</si>
  <si>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</si>
  <si>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</si>
  <si>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</si>
  <si>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</si>
  <si>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</si>
  <si>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</si>
  <si>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</si>
  <si>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</si>
  <si>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</si>
  <si>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</si>
  <si>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</si>
  <si>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</si>
  <si>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</si>
  <si>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</si>
  <si>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</si>
  <si>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</si>
  <si>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</si>
  <si>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</si>
  <si>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</si>
  <si>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</si>
  <si>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</si>
  <si>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</si>
  <si>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</si>
  <si>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</si>
  <si>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</si>
  <si>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</si>
  <si>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</si>
  <si>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</si>
  <si>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</si>
  <si>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</si>
  <si>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</si>
  <si>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</si>
  <si>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</si>
  <si>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</si>
  <si>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</si>
  <si>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</si>
  <si>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</si>
  <si>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</si>
  <si>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</si>
  <si>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</si>
  <si>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</si>
  <si>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</si>
  <si>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</si>
  <si>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</si>
  <si>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</si>
  <si>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</si>
  <si>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</si>
  <si>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</si>
  <si>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</si>
  <si>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</si>
  <si>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</si>
  <si>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</si>
  <si>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</si>
  <si>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</si>
  <si>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</si>
  <si>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</si>
  <si>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</si>
  <si>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</si>
  <si>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</si>
  <si>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</si>
  <si>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</si>
  <si>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</si>
  <si>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</si>
  <si>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</si>
  <si>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</si>
  <si>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</si>
  <si>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</si>
  <si>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</si>
  <si>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</si>
  <si>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</si>
  <si>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</si>
  <si>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</si>
  <si>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</si>
  <si>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</si>
  <si>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</si>
  <si>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</si>
  <si>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</si>
  <si>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</si>
  <si>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</si>
  <si>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</si>
  <si>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</si>
  <si>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</si>
  <si>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</si>
  <si>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</si>
  <si>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</si>
  <si>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</si>
  <si>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</si>
  <si>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</si>
  <si>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</si>
  <si>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</si>
  <si>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</si>
  <si>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</si>
  <si>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</si>
  <si>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</si>
  <si>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</si>
  <si>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</si>
  <si>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</si>
  <si>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</si>
  <si>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</si>
  <si>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</si>
  <si>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</si>
  <si>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</si>
  <si>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</si>
  <si>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</si>
  <si>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</si>
  <si>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</si>
  <si>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</si>
  <si>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</si>
  <si>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</si>
  <si>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</si>
  <si>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</si>
  <si>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</si>
  <si>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</si>
  <si>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</si>
  <si>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</si>
  <si>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</si>
  <si>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</si>
  <si>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</si>
  <si>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</si>
  <si>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</si>
  <si>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</si>
  <si>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</si>
  <si>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</si>
  <si>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</si>
  <si>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</si>
  <si>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</si>
  <si>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</si>
  <si>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</si>
  <si>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</si>
  <si>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</si>
  <si>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</si>
  <si>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</si>
  <si>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</si>
  <si>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</si>
  <si>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</si>
  <si>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</si>
  <si>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</si>
  <si>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</si>
  <si>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</si>
  <si>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</si>
  <si>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</si>
  <si>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</si>
  <si>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</si>
  <si>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</si>
  <si>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</si>
  <si>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</si>
  <si>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</si>
  <si>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</si>
  <si>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</si>
  <si>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</si>
  <si>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</si>
  <si>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</si>
  <si>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</si>
  <si>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</si>
  <si>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</si>
  <si>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</si>
  <si>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</si>
  <si>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</si>
  <si>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</si>
  <si>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</si>
  <si>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</si>
  <si>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</si>
  <si>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</si>
  <si>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</si>
  <si>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</si>
  <si>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</si>
  <si>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</si>
  <si>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</si>
  <si>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</si>
  <si>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</si>
  <si>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</si>
  <si>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</si>
  <si>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</si>
  <si>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</si>
  <si>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</si>
  <si>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</si>
  <si>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</si>
  <si>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</si>
  <si>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</si>
  <si>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</si>
  <si>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</si>
  <si>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</si>
  <si>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</si>
  <si>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</si>
  <si>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</si>
  <si>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</si>
  <si>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</si>
  <si>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</si>
  <si>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</si>
  <si>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</si>
  <si>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</si>
  <si>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</si>
  <si>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</si>
  <si>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</si>
  <si>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</si>
  <si>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</si>
  <si>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</si>
  <si>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</si>
  <si>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</si>
  <si>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</si>
  <si>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</si>
  <si>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</si>
  <si>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</si>
  <si>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</si>
  <si>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</si>
  <si>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</si>
  <si>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</si>
  <si>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</si>
  <si>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</si>
  <si>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</si>
  <si>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</si>
  <si>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</si>
  <si>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</si>
  <si>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</si>
  <si>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</si>
  <si>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</si>
  <si>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</si>
  <si>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</si>
  <si>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</si>
  <si>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</si>
  <si>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</si>
  <si>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</si>
  <si>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</si>
  <si>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</si>
  <si>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</si>
  <si>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</si>
  <si>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</si>
  <si>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</si>
  <si>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</si>
  <si>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</si>
  <si>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</si>
  <si>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</si>
  <si>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</si>
  <si>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</si>
  <si>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</si>
  <si>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</si>
  <si>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</si>
  <si>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</si>
  <si>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</si>
  <si>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</si>
  <si>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</si>
  <si>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</si>
  <si>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</si>
  <si>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</si>
  <si>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</si>
  <si>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</si>
  <si>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</si>
  <si>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</si>
  <si>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</si>
  <si>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</si>
  <si>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</si>
  <si>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</si>
  <si>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</si>
  <si>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</si>
  <si>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</si>
  <si>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</si>
  <si>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</si>
  <si>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</si>
  <si>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</si>
  <si>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</si>
  <si>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</si>
  <si>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</si>
  <si>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</si>
  <si>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</si>
  <si>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</si>
  <si>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</si>
  <si>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</si>
  <si>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</si>
  <si>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</si>
  <si>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</si>
  <si>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</si>
  <si>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</si>
  <si>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</si>
  <si>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</si>
  <si>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</si>
  <si>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</si>
  <si>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</si>
  <si>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</si>
  <si>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</si>
  <si>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</si>
  <si>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</si>
  <si>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</si>
  <si>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</si>
  <si>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</si>
  <si>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</si>
  <si>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</si>
  <si>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</si>
  <si>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</si>
  <si>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</si>
  <si>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</si>
  <si>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</si>
  <si>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</si>
  <si>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</si>
  <si>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</si>
  <si>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</si>
  <si>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</si>
  <si>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</si>
  <si>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</si>
  <si>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</si>
  <si>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</si>
  <si>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</si>
  <si>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</si>
  <si>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</si>
  <si>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</si>
  <si>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</si>
  <si>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</si>
  <si>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</si>
  <si>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</si>
  <si>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</si>
  <si>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</si>
  <si>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</si>
  <si>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</si>
  <si>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</si>
  <si>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</si>
  <si>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</si>
  <si>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</si>
  <si>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</si>
  <si>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</si>
  <si>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</si>
  <si>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</si>
  <si>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</si>
  <si>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</si>
  <si>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</si>
  <si>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</si>
  <si>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</si>
  <si>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</si>
  <si>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</si>
  <si>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</si>
  <si>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</si>
  <si>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</si>
  <si>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</si>
  <si>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</si>
  <si>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</si>
  <si>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</si>
  <si>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</si>
  <si>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</si>
  <si>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</si>
  <si>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</si>
  <si>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</si>
  <si>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</si>
  <si>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</si>
  <si>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</si>
  <si>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</si>
  <si>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</si>
  <si>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</si>
  <si>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</si>
  <si>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</si>
  <si>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</si>
  <si>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</si>
  <si>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</si>
  <si>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</si>
  <si>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</si>
  <si>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</si>
  <si>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</si>
  <si>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</si>
  <si>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</si>
  <si>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</si>
  <si>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</si>
  <si>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</si>
  <si>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</si>
  <si>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</si>
  <si>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</si>
  <si>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</si>
  <si>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</si>
  <si>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</si>
  <si>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</si>
  <si>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</si>
  <si>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</si>
  <si>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</si>
  <si>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</si>
  <si>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</si>
  <si>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</si>
  <si>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</si>
  <si>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</si>
  <si>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</si>
  <si>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</si>
  <si>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</si>
  <si>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</si>
  <si>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</si>
  <si>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</si>
  <si>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</si>
  <si>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</si>
  <si>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</si>
  <si>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</si>
  <si>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</si>
  <si>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</si>
  <si>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</si>
  <si>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</si>
  <si>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</si>
  <si>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</si>
  <si>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</si>
  <si>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</si>
  <si>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</si>
  <si>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</si>
  <si>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</si>
  <si>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</si>
  <si>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</si>
  <si>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</si>
  <si>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</si>
  <si>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</si>
  <si>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</si>
  <si>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</si>
  <si>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</si>
  <si>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</si>
  <si>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</si>
  <si>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</si>
  <si>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</si>
  <si>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</si>
  <si>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</si>
  <si>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</si>
  <si>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</si>
  <si>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</si>
  <si>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</si>
  <si>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</si>
  <si>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</si>
  <si>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</si>
  <si>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</si>
  <si>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</si>
  <si>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</si>
  <si>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</si>
  <si>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</si>
  <si>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</si>
  <si>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</si>
  <si>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</si>
  <si>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</si>
  <si>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</si>
  <si>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</si>
  <si>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</si>
  <si>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</si>
  <si>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</si>
  <si>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</si>
  <si>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</si>
  <si>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</si>
  <si>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</si>
  <si>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</si>
  <si>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</si>
  <si>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</si>
  <si>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</si>
  <si>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</si>
  <si>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</si>
  <si>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</si>
  <si>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</si>
  <si>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</si>
  <si>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</si>
  <si>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</si>
  <si>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</si>
  <si>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</si>
  <si>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</si>
  <si>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</si>
  <si>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</si>
  <si>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</si>
  <si>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</si>
  <si>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</si>
  <si>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</si>
  <si>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</si>
  <si>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</si>
  <si>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</si>
  <si>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</si>
  <si>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</si>
  <si>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</si>
  <si>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</si>
  <si>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</si>
  <si>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</si>
  <si>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</si>
  <si>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</si>
  <si>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</si>
  <si>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</si>
  <si>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</si>
  <si>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</si>
  <si>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</si>
  <si>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</si>
  <si>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</si>
  <si>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</si>
  <si>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</si>
  <si>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</si>
  <si>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</si>
  <si>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</si>
  <si>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</si>
  <si>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</si>
  <si>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</si>
  <si>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</si>
  <si>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</si>
  <si>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</si>
  <si>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</si>
  <si>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</si>
  <si>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</si>
  <si>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</si>
  <si>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</si>
  <si>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</si>
  <si>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</si>
  <si>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</si>
  <si>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</si>
  <si>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</si>
  <si>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</si>
  <si>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</si>
  <si>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</si>
  <si>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</si>
  <si>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</si>
  <si>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</si>
  <si>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</si>
  <si>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</si>
  <si>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</si>
  <si>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</si>
  <si>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</si>
  <si>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</si>
  <si>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</si>
  <si>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</si>
  <si>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</si>
  <si>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</si>
  <si>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</si>
  <si>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</si>
  <si>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</si>
  <si>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</si>
  <si>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</si>
  <si>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</si>
  <si>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</si>
  <si>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</si>
  <si>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</si>
  <si>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</si>
  <si>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</si>
  <si>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</si>
  <si>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</si>
  <si>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</si>
  <si>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</si>
  <si>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</si>
  <si>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</si>
  <si>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</si>
  <si>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</si>
  <si>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</si>
  <si>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</si>
  <si>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</si>
  <si>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</si>
  <si>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</si>
  <si>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</si>
  <si>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</si>
  <si>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</si>
  <si>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</si>
  <si>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</si>
  <si>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</si>
  <si>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</si>
  <si>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</si>
  <si>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</si>
  <si>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</si>
  <si>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</si>
  <si>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</si>
  <si>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</si>
  <si>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</si>
  <si>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</si>
  <si>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</si>
  <si>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</si>
  <si>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</si>
  <si>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</si>
  <si>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</si>
  <si>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</si>
  <si>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</si>
  <si>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</si>
  <si>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</si>
  <si>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</si>
  <si>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</si>
  <si>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</si>
  <si>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</si>
  <si>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</si>
  <si>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</si>
  <si>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</si>
  <si>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</si>
  <si>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</si>
  <si>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</si>
  <si>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</si>
  <si>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</si>
  <si>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</si>
  <si>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</si>
  <si>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</si>
  <si>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</si>
  <si>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</si>
  <si>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</si>
  <si>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</si>
  <si>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</si>
  <si>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</si>
  <si>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</si>
  <si>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</si>
  <si>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</si>
  <si>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</si>
  <si>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</si>
  <si>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</si>
  <si>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</si>
  <si>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</si>
  <si>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</si>
  <si>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</si>
  <si>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</si>
  <si>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</si>
  <si>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</si>
  <si>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</si>
  <si>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</si>
  <si>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</si>
  <si>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</si>
  <si>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</si>
  <si>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</si>
  <si>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</si>
  <si>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</si>
  <si>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</si>
  <si>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</si>
  <si>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</si>
  <si>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</si>
  <si>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</si>
  <si>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</si>
  <si>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</si>
  <si>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</si>
  <si>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</si>
  <si>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</si>
  <si>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</si>
  <si>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</si>
  <si>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</si>
  <si>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</si>
  <si>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</si>
  <si>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</si>
  <si>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</si>
  <si>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</si>
  <si>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</si>
  <si>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</si>
  <si>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</si>
  <si>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</si>
  <si>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</si>
  <si>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</si>
  <si>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</si>
  <si>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</si>
  <si>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</si>
  <si>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</si>
  <si>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</si>
  <si>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</si>
  <si>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</si>
  <si>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</si>
  <si>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</si>
  <si>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</si>
  <si>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</si>
  <si>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</si>
  <si>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</si>
  <si>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</si>
  <si>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</si>
  <si>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</si>
  <si>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</si>
  <si>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</si>
  <si>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</si>
  <si>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</si>
  <si>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</si>
  <si>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</si>
  <si>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</si>
  <si>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</si>
  <si>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</si>
  <si>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</si>
  <si>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</si>
  <si>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</si>
  <si>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</si>
  <si>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</si>
  <si>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</si>
  <si>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</si>
  <si>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</si>
  <si>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</si>
  <si>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</si>
  <si>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</si>
  <si>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</si>
  <si>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</si>
  <si>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</si>
  <si>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</si>
  <si>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</si>
  <si>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</si>
  <si>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</si>
  <si>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</si>
  <si>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</si>
  <si>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</si>
  <si>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</si>
  <si>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</si>
  <si>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</si>
  <si>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</si>
  <si>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</si>
  <si>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</si>
  <si>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</si>
  <si>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</si>
  <si>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</si>
  <si>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</si>
  <si>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</si>
  <si>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</si>
  <si>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</si>
  <si>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</si>
  <si>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</si>
  <si>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</si>
  <si>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</si>
  <si>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</si>
  <si>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</si>
  <si>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</si>
  <si>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</si>
  <si>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</si>
  <si>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</si>
  <si>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</si>
  <si>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</si>
  <si>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</si>
  <si>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</si>
  <si>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</si>
  <si>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</si>
  <si>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</si>
  <si>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</si>
  <si>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</si>
  <si>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</si>
  <si>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</si>
  <si>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</si>
  <si>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</si>
  <si>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</si>
  <si>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</si>
  <si>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</si>
  <si>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</si>
  <si>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</si>
  <si>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</si>
  <si>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</si>
  <si>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</si>
  <si>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</si>
  <si>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</si>
  <si>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</si>
  <si>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</si>
  <si>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</si>
  <si>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</si>
  <si>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</si>
  <si>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</si>
  <si>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</si>
  <si>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</si>
  <si>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</si>
  <si>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</si>
  <si>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</si>
  <si>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</si>
  <si>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</si>
  <si>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</si>
  <si>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</si>
  <si>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</si>
  <si>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</si>
  <si>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</si>
  <si>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</si>
  <si>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</si>
  <si>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</si>
  <si>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</si>
  <si>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</si>
  <si>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</si>
  <si>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</si>
  <si>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</si>
  <si>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</si>
  <si>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</si>
  <si>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</si>
  <si>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</si>
  <si>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</si>
  <si>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</si>
  <si>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</si>
  <si>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</si>
  <si>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</si>
  <si>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</si>
  <si>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</si>
  <si>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</si>
  <si>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</si>
  <si>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</si>
  <si>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</si>
  <si>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</si>
  <si>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</si>
  <si>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</si>
  <si>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</si>
  <si>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</si>
  <si>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</si>
  <si>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</si>
  <si>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</si>
  <si>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</si>
  <si>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</si>
  <si>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</si>
  <si>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</si>
  <si>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</si>
  <si>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</si>
  <si>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</si>
  <si>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</si>
  <si>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</si>
  <si>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</si>
  <si>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</si>
  <si>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</si>
  <si>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</si>
  <si>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</si>
  <si>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</si>
  <si>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</si>
  <si>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</si>
  <si>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</si>
  <si>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</si>
  <si>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</si>
  <si>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</si>
  <si>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</si>
  <si>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</si>
  <si>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</si>
  <si>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</si>
  <si>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</si>
  <si>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</si>
  <si>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</si>
  <si>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</si>
  <si>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</si>
  <si>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</si>
  <si>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</si>
  <si>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</si>
  <si>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</si>
  <si>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</si>
  <si>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</si>
  <si>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</si>
  <si>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</si>
  <si>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</si>
  <si>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</si>
  <si>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</si>
  <si>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</si>
  <si>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</si>
  <si>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</si>
  <si>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</si>
  <si>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</si>
  <si>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</si>
  <si>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</si>
  <si>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</si>
  <si>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</si>
  <si>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</si>
  <si>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</si>
  <si>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</si>
  <si>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</si>
  <si>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</si>
  <si>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</si>
  <si>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</si>
  <si>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</si>
  <si>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</si>
  <si>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</si>
  <si>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</si>
  <si>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</si>
  <si>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</si>
  <si>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</si>
  <si>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</si>
  <si>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</si>
  <si>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</si>
  <si>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</si>
  <si>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</si>
  <si>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</si>
  <si>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</si>
  <si>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</si>
  <si>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</si>
  <si>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</si>
  <si>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</si>
  <si>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</si>
  <si>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</si>
  <si>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</si>
  <si>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</si>
  <si>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</si>
  <si>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</si>
  <si>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</si>
  <si>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</si>
  <si>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</si>
  <si>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</si>
  <si>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</si>
  <si>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</si>
  <si>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</si>
  <si>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</si>
  <si>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</si>
  <si>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</si>
  <si>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</si>
  <si>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</si>
  <si>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</si>
  <si>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</si>
  <si>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</si>
  <si>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</si>
  <si>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</si>
  <si>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</si>
  <si>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</si>
  <si>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</si>
  <si>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</si>
  <si>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</si>
  <si>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</si>
  <si>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</si>
  <si>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</si>
  <si>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</si>
  <si>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</si>
  <si>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</si>
  <si>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</si>
  <si>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</si>
  <si>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</si>
  <si>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</si>
  <si>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</si>
  <si>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</si>
  <si>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</si>
  <si>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</si>
  <si>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</si>
  <si>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</si>
  <si>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</si>
  <si>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</si>
  <si>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</si>
  <si>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</si>
  <si>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</si>
  <si>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</si>
  <si>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</si>
  <si>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</si>
  <si>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</si>
  <si>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</si>
  <si>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</si>
  <si>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</si>
  <si>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</si>
  <si>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</si>
  <si>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</si>
  <si>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</si>
  <si>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</si>
  <si>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</si>
  <si>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</si>
  <si>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</si>
  <si>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</si>
  <si>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</si>
  <si>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</si>
  <si>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</si>
  <si>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</si>
  <si>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</si>
  <si>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</si>
  <si>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</si>
  <si>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</si>
  <si>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</si>
  <si>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</si>
  <si>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</si>
  <si>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</si>
  <si>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</si>
  <si>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</si>
  <si>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</si>
  <si>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</si>
  <si>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</si>
  <si>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</si>
  <si>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</si>
  <si>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</si>
  <si>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</si>
  <si>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</si>
  <si>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</si>
  <si>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</si>
  <si>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</si>
  <si>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</si>
  <si>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</si>
  <si>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</si>
  <si>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</si>
  <si>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</si>
  <si>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</si>
  <si>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</si>
  <si>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</si>
  <si>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</si>
  <si>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</si>
  <si>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</si>
  <si>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</si>
  <si>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</si>
  <si>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</si>
  <si>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</si>
  <si>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</si>
  <si>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</si>
  <si>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</si>
  <si>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</si>
  <si>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</si>
  <si>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</si>
  <si>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</si>
  <si>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</si>
  <si>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</si>
  <si>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</si>
  <si>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</si>
  <si>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</si>
  <si>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</si>
  <si>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</si>
  <si>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</si>
  <si>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</si>
  <si>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</si>
  <si>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</si>
  <si>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</si>
  <si>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</si>
  <si>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</si>
  <si>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</si>
  <si>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</si>
  <si>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</si>
  <si>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</si>
  <si>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</si>
  <si>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</si>
  <si>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</si>
  <si>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</si>
  <si>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</si>
  <si>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</si>
  <si>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</si>
  <si>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</si>
  <si>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</si>
  <si>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</si>
  <si>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</si>
  <si>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</si>
  <si>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</si>
  <si>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</si>
  <si>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</si>
  <si>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</si>
  <si>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</si>
  <si>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</si>
  <si>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</si>
  <si>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</si>
  <si>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</si>
  <si>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</si>
  <si>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</si>
  <si>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</si>
  <si>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</si>
  <si>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</si>
  <si>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</si>
  <si>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</si>
  <si>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</si>
  <si>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</si>
  <si>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</si>
  <si>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</si>
  <si>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</si>
  <si>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</si>
  <si>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</si>
  <si>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</si>
  <si>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</si>
  <si>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</si>
  <si>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</si>
  <si>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</si>
  <si>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</si>
  <si>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</si>
  <si>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</si>
  <si>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</si>
  <si>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</si>
  <si>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</si>
  <si>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</si>
  <si>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</si>
  <si>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</si>
  <si>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</si>
  <si>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</si>
  <si>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</si>
  <si>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</si>
  <si>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</si>
  <si>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</si>
  <si>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</si>
  <si>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</si>
  <si>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</si>
  <si>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</si>
  <si>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</si>
  <si>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</si>
  <si>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</si>
  <si>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</si>
  <si>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</si>
  <si>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</si>
  <si>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</si>
  <si>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</si>
  <si>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</si>
  <si>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</si>
  <si>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</si>
  <si>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</si>
  <si>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</si>
  <si>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</si>
  <si>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</si>
  <si>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</si>
  <si>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</si>
  <si>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</si>
  <si>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</si>
  <si>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</si>
  <si>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</si>
  <si>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</si>
  <si>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</si>
  <si>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</si>
  <si>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</si>
  <si>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</si>
  <si>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</si>
  <si>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</si>
  <si>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</si>
  <si>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</si>
  <si>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</si>
  <si>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</si>
  <si>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</si>
  <si>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</si>
  <si>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</si>
  <si>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</si>
  <si>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</si>
  <si>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</si>
  <si>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</si>
  <si>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</si>
  <si>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</si>
  <si>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</si>
  <si>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</si>
  <si>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</si>
  <si>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</si>
  <si>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</si>
  <si>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</si>
  <si>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</si>
  <si>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</si>
  <si>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</si>
  <si>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</si>
  <si>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</si>
  <si>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</si>
  <si>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</si>
  <si>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</si>
  <si>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</si>
  <si>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</si>
  <si>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</si>
  <si>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</si>
  <si>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</si>
  <si>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</si>
  <si>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</si>
  <si>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</si>
  <si>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</si>
  <si>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</si>
  <si>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</si>
  <si>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</si>
  <si>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</si>
  <si>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</si>
  <si>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</si>
  <si>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</si>
  <si>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</si>
  <si>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</si>
  <si>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</si>
  <si>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</si>
  <si>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</si>
  <si>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</si>
  <si>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</si>
  <si>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</si>
  <si>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</si>
  <si>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</si>
  <si>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</si>
  <si>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</si>
  <si>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</si>
  <si>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</si>
  <si>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</si>
  <si>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</si>
  <si>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</si>
  <si>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</si>
  <si>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</si>
  <si>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</si>
  <si>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</si>
  <si>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</si>
  <si>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</si>
  <si>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</si>
  <si>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</si>
  <si>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</si>
  <si>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</si>
  <si>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</si>
  <si>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</si>
  <si>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</si>
  <si>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</si>
  <si>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</si>
  <si>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</si>
  <si>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</si>
  <si>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</si>
  <si>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</si>
  <si>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</si>
  <si>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</si>
  <si>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</si>
  <si>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</si>
  <si>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</si>
  <si>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</si>
  <si>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</si>
  <si>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</si>
  <si>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</si>
  <si>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</si>
  <si>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</si>
  <si>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</si>
  <si>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</si>
  <si>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</si>
  <si>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</si>
  <si>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</si>
  <si>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</si>
  <si>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</si>
  <si>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</si>
  <si>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</si>
  <si>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</si>
  <si>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</si>
  <si>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</si>
  <si>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</si>
  <si>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</si>
  <si>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</si>
  <si>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</si>
  <si>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</si>
  <si>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</si>
  <si>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</si>
  <si>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</si>
  <si>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</si>
  <si>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</si>
  <si>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</si>
  <si>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</si>
  <si>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</si>
  <si>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</si>
  <si>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</si>
  <si>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</si>
  <si>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</si>
  <si>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</si>
  <si>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</si>
  <si>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</si>
  <si>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</si>
  <si>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</si>
  <si>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</si>
  <si>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</si>
  <si>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</si>
  <si>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</si>
  <si>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</si>
  <si>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</si>
  <si>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</si>
  <si>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</si>
  <si>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</si>
  <si>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</si>
  <si>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</si>
  <si>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</si>
  <si>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</si>
  <si>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</si>
  <si>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</si>
  <si>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</si>
  <si>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</si>
  <si>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</si>
  <si>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</si>
  <si>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</si>
  <si>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</si>
  <si>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</si>
  <si>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</si>
  <si>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</si>
  <si>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</si>
  <si>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</si>
  <si>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</si>
  <si>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</si>
  <si>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</si>
  <si>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</si>
  <si>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</si>
  <si>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</si>
  <si>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</si>
  <si>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</si>
  <si>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</si>
  <si>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</si>
  <si>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</si>
  <si>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</si>
  <si>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</si>
  <si>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</si>
  <si>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</si>
  <si>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</si>
  <si>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</si>
  <si>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</si>
  <si>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</si>
  <si>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</si>
  <si>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</si>
  <si>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</si>
  <si>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</si>
  <si>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</si>
  <si>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</si>
  <si>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</si>
  <si>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</si>
  <si>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</si>
  <si>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</si>
  <si>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</si>
  <si>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</si>
  <si>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</si>
  <si>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</si>
  <si>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</si>
  <si>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</si>
  <si>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</si>
  <si>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</si>
  <si>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</si>
  <si>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</si>
  <si>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</si>
  <si>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</si>
  <si>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</si>
  <si>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</si>
  <si>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</si>
  <si>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</si>
  <si>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</si>
  <si>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</si>
  <si>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</si>
  <si>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</si>
  <si>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</si>
  <si>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</si>
  <si>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</si>
  <si>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</si>
  <si>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</si>
  <si>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</si>
  <si>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</si>
  <si>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</si>
  <si>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</si>
  <si>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</si>
  <si>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</si>
  <si>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</si>
  <si>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</si>
  <si>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</si>
  <si>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</si>
  <si>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</si>
  <si>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</si>
  <si>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</si>
  <si>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</si>
  <si>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</si>
  <si>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</si>
  <si>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</si>
  <si>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</si>
  <si>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</si>
  <si>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</si>
  <si>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</si>
  <si>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</si>
  <si>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</si>
  <si>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</si>
  <si>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</si>
  <si>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</si>
  <si>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</si>
  <si>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</si>
  <si>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</si>
  <si>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</si>
  <si>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</si>
  <si>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</si>
  <si>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</si>
  <si>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</si>
  <si>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</si>
  <si>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</si>
  <si>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</si>
  <si>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</si>
  <si>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</si>
  <si>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</si>
  <si>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</si>
  <si>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</si>
  <si>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</si>
  <si>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</si>
  <si>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</si>
  <si>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</si>
  <si>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</si>
  <si>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</si>
  <si>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</si>
  <si>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</si>
  <si>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</si>
  <si>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</si>
  <si>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</si>
  <si>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</si>
  <si>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</si>
  <si>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</si>
  <si>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</si>
  <si>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</si>
  <si>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</si>
  <si>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</si>
  <si>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</si>
  <si>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</si>
  <si>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</si>
  <si>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</si>
  <si>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</si>
  <si>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</si>
  <si>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</si>
  <si>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</si>
  <si>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</si>
  <si>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</si>
  <si>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</si>
  <si>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</si>
  <si>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</si>
  <si>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</si>
  <si>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</si>
  <si>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</si>
  <si>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</si>
  <si>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</si>
  <si>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</si>
  <si>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</si>
  <si>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</si>
  <si>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</si>
  <si>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</si>
  <si>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</si>
  <si>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</si>
  <si>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</si>
  <si>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</si>
  <si>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</si>
  <si>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</si>
  <si>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</si>
  <si>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</si>
  <si>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</si>
  <si>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</si>
  <si>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</si>
  <si>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</si>
  <si>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</si>
  <si>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</si>
  <si>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</si>
  <si>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</si>
  <si>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</si>
  <si>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</si>
  <si>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</si>
  <si>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</si>
  <si>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</si>
  <si>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</si>
  <si>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</si>
  <si>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</si>
  <si>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</si>
  <si>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</si>
  <si>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</si>
  <si>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</si>
  <si>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</si>
  <si>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</si>
  <si>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</si>
  <si>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</si>
  <si>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</si>
  <si>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</si>
  <si>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</si>
  <si>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</si>
  <si>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</si>
  <si>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</si>
  <si>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</si>
  <si>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</si>
  <si>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</si>
  <si>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</si>
  <si>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</si>
  <si>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</si>
  <si>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</si>
  <si>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</si>
  <si>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</si>
  <si>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</si>
  <si>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</si>
  <si>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</si>
  <si>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</si>
  <si>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</si>
  <si>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</si>
  <si>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</si>
  <si>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</si>
  <si>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</si>
  <si>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</si>
  <si>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</si>
  <si>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</si>
  <si>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</si>
  <si>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</si>
  <si>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</si>
  <si>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</si>
  <si>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</si>
  <si>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</si>
  <si>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</si>
  <si>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</si>
  <si>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</si>
  <si>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</si>
  <si>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</si>
  <si>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</si>
  <si>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</si>
  <si>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</si>
  <si>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</si>
  <si>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</si>
  <si>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</si>
  <si>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</si>
  <si>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</si>
  <si>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</si>
  <si>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</si>
  <si>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</si>
  <si>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</si>
  <si>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</si>
  <si>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</si>
  <si>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</si>
  <si>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</si>
  <si>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</si>
  <si>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</si>
  <si>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</si>
  <si>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</si>
  <si>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</si>
  <si>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</si>
  <si>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</si>
  <si>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</si>
  <si>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</si>
  <si>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</si>
  <si>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</si>
  <si>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</si>
  <si>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</si>
  <si>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</si>
  <si>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</si>
  <si>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</si>
  <si>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</si>
  <si>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</si>
  <si>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</si>
  <si>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</si>
  <si>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</si>
  <si>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</si>
  <si>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</si>
  <si>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</si>
  <si>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</si>
  <si>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</si>
  <si>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</si>
  <si>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</si>
  <si>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</si>
  <si>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</si>
  <si>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</si>
  <si>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</si>
  <si>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</si>
  <si>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</si>
  <si>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</si>
  <si>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</si>
  <si>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</si>
  <si>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</si>
  <si>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</si>
  <si>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</si>
  <si>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</si>
  <si>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</si>
  <si>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</si>
  <si>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</si>
  <si>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</si>
  <si>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</si>
  <si>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</si>
  <si>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</si>
  <si>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</si>
  <si>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</si>
  <si>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</si>
  <si>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</si>
  <si>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</si>
  <si>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</si>
  <si>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</si>
  <si>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</si>
  <si>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</si>
  <si>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</si>
  <si>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</si>
  <si>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</si>
  <si>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</si>
  <si>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</si>
  <si>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</si>
  <si>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</si>
  <si>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</si>
  <si>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</si>
  <si>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</si>
  <si>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</si>
  <si>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</si>
  <si>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</si>
  <si>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</si>
  <si>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</si>
  <si>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</si>
  <si>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</si>
  <si>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</si>
  <si>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</si>
  <si>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</si>
  <si>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</si>
  <si>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</si>
  <si>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</si>
  <si>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</si>
  <si>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</si>
  <si>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</si>
  <si>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</si>
  <si>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</si>
  <si>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</si>
  <si>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</si>
  <si>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</si>
  <si>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</si>
  <si>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</si>
  <si>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</si>
  <si>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</si>
  <si>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</si>
  <si>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</si>
  <si>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</si>
  <si>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</si>
  <si>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</si>
  <si>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</si>
  <si>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</si>
  <si>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</si>
  <si>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</si>
  <si>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</si>
  <si>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</si>
  <si>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</si>
  <si>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</si>
  <si>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</si>
  <si>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</si>
  <si>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</si>
  <si>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</si>
  <si>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</si>
  <si>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</si>
  <si>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</si>
  <si>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</si>
  <si>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</si>
  <si>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</si>
  <si>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</si>
  <si>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</si>
  <si>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</si>
  <si>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</si>
  <si>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</si>
  <si>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</si>
  <si>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</si>
  <si>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</si>
  <si>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</si>
  <si>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</si>
  <si>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</si>
  <si>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</si>
  <si>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</si>
  <si>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</si>
  <si>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</si>
  <si>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</si>
  <si>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</si>
  <si>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</si>
  <si>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</si>
  <si>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</si>
  <si>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</si>
  <si>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</si>
  <si>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</si>
  <si>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</si>
  <si>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</si>
  <si>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</si>
  <si>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</si>
  <si>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</si>
  <si>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</si>
  <si>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</si>
  <si>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</si>
  <si>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</si>
  <si>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</si>
  <si>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</si>
  <si>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</si>
  <si>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</si>
  <si>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</si>
  <si>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</si>
  <si>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</si>
  <si>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</si>
  <si>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</si>
  <si>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</si>
  <si>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</si>
  <si>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</si>
  <si>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</si>
  <si>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</si>
  <si>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</si>
  <si>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</si>
  <si>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</si>
  <si>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</si>
  <si>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</si>
  <si>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</si>
  <si>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</si>
  <si>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</si>
  <si>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</si>
  <si>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</si>
  <si>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</si>
  <si>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</si>
  <si>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</si>
  <si>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</si>
  <si>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</si>
  <si>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</si>
  <si>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</si>
  <si>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</si>
  <si>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</si>
  <si>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</si>
  <si>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</si>
  <si>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</si>
  <si>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</si>
  <si>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</si>
  <si>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</si>
  <si>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</si>
  <si>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</si>
  <si>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</si>
  <si>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</si>
  <si>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</si>
  <si>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</si>
  <si>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</si>
  <si>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</si>
  <si>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</si>
  <si>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</si>
  <si>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</si>
  <si>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</si>
  <si>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</si>
  <si>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</si>
  <si>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</si>
  <si>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</si>
  <si>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</si>
  <si>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</si>
  <si>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</si>
  <si>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</si>
  <si>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</si>
  <si>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</si>
  <si>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</si>
  <si>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</si>
  <si>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</si>
  <si>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</si>
  <si>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</si>
  <si>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</si>
  <si>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</si>
  <si>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</si>
  <si>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</si>
  <si>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</si>
  <si>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</si>
  <si>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</si>
  <si>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</si>
  <si>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</si>
  <si>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</si>
  <si>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</si>
  <si>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</si>
  <si>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</si>
  <si>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</si>
  <si>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</si>
  <si>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</si>
  <si>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</si>
  <si>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</si>
  <si>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</si>
  <si>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</si>
  <si>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</si>
  <si>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</si>
  <si>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</si>
  <si>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</si>
  <si>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</si>
  <si>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</si>
  <si>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</si>
  <si>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</si>
  <si>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</si>
  <si>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</si>
  <si>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</si>
  <si>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</si>
  <si>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</si>
  <si>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</si>
  <si>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</si>
  <si>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</si>
  <si>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</si>
  <si>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</si>
  <si>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</si>
  <si>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</si>
  <si>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</si>
  <si>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</si>
  <si>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</si>
  <si>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</si>
  <si>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</si>
  <si>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</si>
  <si>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</si>
  <si>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</si>
  <si>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</si>
  <si>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</si>
  <si>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</si>
  <si>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</si>
  <si>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</si>
  <si>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</si>
  <si>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</si>
  <si>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</si>
  <si>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</si>
  <si>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</si>
  <si>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</si>
  <si>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</si>
  <si>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</si>
  <si>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</si>
  <si>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</si>
  <si>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</si>
  <si>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</si>
  <si>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</si>
  <si>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</si>
  <si>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</si>
  <si>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</si>
  <si>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</si>
  <si>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</si>
  <si>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</si>
  <si>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</si>
  <si>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</si>
  <si>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</si>
  <si>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</si>
  <si>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</si>
  <si>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</si>
  <si>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</si>
  <si>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</si>
  <si>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</si>
  <si>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</si>
  <si>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</si>
  <si>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</si>
  <si>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</si>
  <si>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</si>
  <si>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</si>
  <si>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</si>
  <si>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</si>
  <si>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</si>
  <si>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</si>
  <si>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</si>
  <si>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</si>
  <si>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</si>
  <si>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</si>
  <si>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</si>
  <si>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</si>
  <si>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</si>
  <si>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</si>
  <si>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</si>
  <si>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</si>
  <si>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</si>
  <si>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</si>
  <si>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</si>
  <si>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</si>
  <si>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</si>
  <si>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</si>
  <si>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</si>
  <si>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</si>
  <si>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</si>
  <si>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</si>
  <si>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</si>
  <si>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</si>
  <si>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</si>
  <si>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</si>
  <si>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</si>
  <si>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</si>
  <si>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</si>
  <si>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</si>
  <si>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</si>
  <si>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</si>
  <si>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</si>
  <si>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</si>
  <si>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</si>
  <si>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</si>
  <si>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</si>
  <si>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</si>
  <si>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</si>
  <si>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</si>
  <si>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</si>
  <si>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</si>
  <si>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</si>
  <si>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</si>
  <si>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</si>
  <si>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</si>
  <si>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</si>
  <si>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</si>
  <si>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</si>
  <si>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</si>
  <si>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</si>
  <si>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</si>
  <si>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</si>
  <si>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</si>
  <si>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</si>
  <si>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</si>
  <si>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</si>
  <si>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</si>
  <si>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</si>
  <si>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</si>
  <si>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</si>
  <si>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</si>
  <si>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</si>
  <si>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</si>
  <si>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</si>
  <si>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</si>
  <si>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</si>
  <si>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</si>
  <si>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</si>
  <si>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</si>
  <si>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</si>
  <si>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</si>
  <si>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</si>
  <si>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</si>
  <si>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</si>
  <si>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</si>
  <si>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</si>
  <si>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</si>
  <si>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</si>
  <si>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</si>
  <si>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</si>
  <si>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</si>
  <si>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</si>
  <si>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</si>
  <si>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</si>
  <si>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</si>
  <si>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</si>
  <si>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</si>
  <si>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</si>
  <si>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</si>
  <si>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</si>
  <si>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</si>
  <si>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</si>
  <si>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</si>
  <si>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</si>
  <si>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</si>
  <si>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</si>
  <si>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</si>
  <si>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</si>
  <si>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</si>
  <si>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</si>
  <si>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</si>
  <si>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</si>
  <si>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</si>
  <si>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</si>
  <si>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</si>
  <si>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</si>
  <si>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</si>
  <si>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</si>
  <si>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</si>
  <si>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</si>
  <si>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</si>
  <si>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</si>
  <si>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</si>
  <si>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</si>
  <si>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</si>
  <si>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</si>
  <si>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</si>
  <si>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</si>
  <si>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</si>
  <si>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</si>
  <si>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</si>
  <si>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</si>
  <si>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</si>
  <si>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</si>
  <si>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</si>
  <si>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</si>
  <si>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</si>
  <si>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</si>
  <si>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</si>
  <si>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</si>
  <si>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</si>
  <si>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</si>
  <si>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</si>
  <si>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</si>
  <si>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</si>
  <si>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</si>
  <si>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</si>
  <si>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</si>
  <si>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</si>
  <si>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</si>
  <si>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</si>
  <si>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</si>
  <si>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</si>
  <si>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</si>
  <si>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</si>
  <si>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</si>
  <si>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</si>
  <si>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</si>
  <si>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</si>
  <si>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</si>
  <si>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</si>
  <si>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</si>
  <si>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</si>
  <si>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</si>
  <si>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</si>
  <si>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</si>
  <si>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</si>
  <si>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</si>
  <si>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</si>
  <si>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</si>
  <si>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</si>
  <si>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</si>
  <si>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</si>
  <si>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</si>
  <si>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</si>
  <si>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</si>
  <si>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</si>
  <si>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</si>
  <si>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</si>
  <si>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</si>
  <si>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</si>
  <si>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</si>
  <si>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</si>
  <si>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</si>
  <si>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</si>
  <si>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</si>
  <si>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</si>
  <si>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</si>
  <si>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</si>
  <si>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</si>
  <si>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</si>
  <si>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</si>
  <si>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</si>
  <si>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</si>
  <si>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</si>
  <si>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</si>
  <si>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</si>
  <si>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</si>
  <si>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</si>
  <si>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</si>
  <si>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</si>
  <si>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</si>
  <si>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</si>
  <si>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</si>
  <si>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</si>
  <si>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</si>
  <si>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</si>
  <si>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</si>
  <si>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</si>
  <si>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</si>
  <si>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</si>
  <si>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</si>
  <si>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</si>
  <si>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</si>
  <si>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</si>
  <si>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</si>
  <si>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</si>
  <si>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</si>
  <si>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</si>
  <si>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</si>
  <si>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</si>
  <si>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</si>
  <si>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</si>
  <si>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</si>
  <si>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</si>
  <si>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</si>
  <si>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</si>
  <si>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</si>
  <si>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</si>
  <si>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</si>
  <si>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</si>
  <si>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</si>
  <si>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</si>
  <si>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</si>
  <si>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</si>
  <si>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</si>
  <si>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</si>
  <si>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</si>
  <si>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</si>
  <si>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</si>
  <si>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</si>
  <si>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</si>
  <si>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</si>
  <si>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</si>
  <si>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</si>
  <si>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</si>
  <si>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</si>
  <si>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</si>
  <si>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</si>
  <si>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</si>
  <si>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</si>
  <si>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</si>
  <si>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</si>
  <si>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</si>
  <si>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</si>
  <si>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</si>
  <si>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</si>
  <si>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</si>
  <si>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</si>
  <si>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</si>
  <si>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</si>
  <si>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</si>
  <si>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</si>
  <si>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</si>
  <si>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</si>
  <si>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</si>
  <si>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</si>
  <si>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</si>
  <si>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</si>
  <si>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</si>
  <si>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</si>
  <si>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</si>
  <si>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</si>
  <si>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</si>
  <si>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</si>
  <si>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</si>
  <si>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</si>
  <si>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</si>
  <si>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</si>
  <si>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</si>
  <si>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</si>
  <si>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</si>
  <si>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</si>
  <si>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</si>
  <si>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</si>
  <si>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</si>
  <si>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</si>
  <si>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</si>
  <si>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</si>
  <si>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</si>
  <si>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</si>
  <si>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</si>
  <si>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</si>
  <si>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</si>
  <si>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</si>
  <si>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</si>
  <si>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</si>
  <si>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</si>
  <si>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</si>
  <si>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</si>
  <si>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</si>
  <si>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</si>
  <si>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</si>
  <si>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</si>
  <si>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</si>
  <si>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</si>
  <si>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</si>
  <si>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</si>
  <si>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</si>
  <si>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</si>
  <si>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</si>
  <si>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</si>
  <si>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</si>
  <si>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</si>
  <si>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</si>
  <si>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</si>
  <si>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</si>
  <si>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</si>
  <si>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</si>
  <si>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</si>
  <si>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</si>
  <si>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</si>
  <si>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</si>
  <si>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</si>
  <si>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</si>
  <si>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</si>
  <si>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</si>
  <si>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</si>
  <si>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</si>
  <si>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</si>
  <si>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</si>
  <si>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</si>
  <si>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</si>
  <si>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</si>
  <si>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</si>
  <si>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</si>
  <si>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</si>
  <si>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</si>
  <si>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</si>
  <si>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</si>
  <si>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</si>
  <si>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</si>
  <si>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</si>
  <si>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</si>
  <si>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</si>
  <si>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</si>
  <si>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</si>
  <si>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</si>
  <si>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</si>
  <si>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</si>
  <si>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</si>
  <si>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</si>
  <si>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</si>
  <si>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</si>
  <si>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</si>
  <si>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</si>
  <si>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</si>
  <si>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</si>
  <si>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</si>
  <si>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</si>
  <si>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</si>
  <si>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</si>
  <si>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</si>
  <si>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</si>
  <si>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</si>
  <si>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</si>
  <si>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</si>
  <si>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</si>
  <si>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</si>
  <si>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</si>
  <si>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</si>
  <si>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</si>
  <si>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</si>
  <si>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</si>
  <si>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</si>
  <si>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</si>
  <si>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</si>
  <si>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</si>
  <si>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</si>
  <si>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</si>
  <si>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</si>
  <si>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</si>
  <si>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</si>
  <si>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</si>
  <si>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</si>
  <si>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</si>
  <si>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</si>
  <si>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</si>
  <si>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</si>
  <si>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</si>
  <si>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</si>
  <si>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</si>
  <si>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</si>
  <si>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</si>
  <si>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</si>
  <si>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</si>
  <si>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</si>
  <si>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</si>
  <si>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</si>
  <si>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</si>
  <si>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</si>
  <si>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</si>
  <si>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</si>
  <si>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</si>
  <si>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</si>
  <si>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</si>
  <si>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</si>
  <si>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</si>
  <si>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</si>
  <si>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</si>
  <si>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</si>
  <si>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</si>
  <si>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</si>
  <si>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</si>
  <si>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</si>
  <si>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</si>
  <si>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</si>
  <si>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</si>
  <si>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</si>
  <si>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</si>
  <si>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</si>
  <si>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</si>
  <si>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</si>
  <si>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</si>
  <si>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</si>
  <si>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</si>
  <si>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</si>
  <si>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</si>
  <si>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</si>
  <si>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</si>
  <si>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</si>
  <si>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</si>
  <si>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</si>
  <si>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</si>
  <si>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</si>
  <si>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</si>
  <si>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</si>
  <si>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</si>
  <si>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</si>
  <si>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</si>
  <si>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</si>
  <si>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</si>
  <si>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</si>
  <si>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</si>
  <si>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</si>
  <si>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</si>
  <si>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</si>
  <si>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</si>
  <si>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</si>
  <si>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</si>
  <si>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</si>
  <si>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</si>
  <si>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</si>
  <si>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</si>
  <si>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</si>
  <si>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</si>
  <si>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</si>
  <si>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</si>
  <si>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</si>
  <si>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</si>
  <si>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</si>
  <si>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</si>
  <si>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</si>
  <si>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</si>
  <si>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</si>
  <si>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</si>
  <si>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</si>
  <si>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</si>
  <si>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</si>
  <si>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</si>
  <si>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</si>
  <si>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</si>
  <si>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</si>
  <si>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</si>
  <si>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</si>
  <si>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</si>
  <si>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</si>
  <si>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</si>
  <si>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</si>
  <si>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</si>
  <si>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</si>
  <si>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</si>
  <si>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</si>
  <si>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</si>
  <si>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</si>
  <si>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</si>
  <si>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</si>
  <si>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</si>
  <si>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</si>
  <si>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</si>
  <si>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</si>
  <si>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</si>
  <si>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</si>
  <si>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</si>
  <si>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</si>
  <si>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</si>
  <si>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</si>
  <si>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</si>
  <si>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</si>
  <si>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</si>
  <si>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</si>
  <si>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</si>
  <si>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</si>
  <si>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</si>
  <si>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</si>
  <si>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</si>
  <si>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</si>
  <si>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</si>
  <si>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</si>
  <si>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</si>
  <si>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</si>
  <si>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</si>
  <si>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</si>
  <si>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</si>
  <si>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</si>
  <si>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</si>
  <si>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</si>
  <si>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</si>
  <si>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</si>
  <si>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</si>
  <si>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</si>
  <si>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</si>
  <si>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</si>
  <si>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</si>
  <si>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</si>
  <si>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</si>
  <si>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</si>
  <si>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</si>
  <si>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</si>
  <si>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</si>
  <si>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</si>
  <si>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</si>
  <si>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</si>
  <si>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</si>
  <si>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</si>
  <si>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</si>
  <si>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</si>
  <si>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</si>
  <si>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</si>
  <si>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</si>
  <si>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</si>
  <si>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</si>
  <si>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</si>
  <si>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</si>
  <si>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</si>
  <si>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</si>
  <si>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</si>
  <si>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</si>
  <si>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</si>
  <si>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</si>
  <si>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</si>
  <si>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</si>
  <si>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</si>
  <si>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</si>
  <si>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</si>
  <si>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</si>
  <si>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</si>
  <si>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</si>
  <si>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</si>
  <si>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</si>
  <si>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</si>
  <si>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</si>
  <si>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</si>
  <si>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</si>
  <si>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</si>
  <si>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</si>
  <si>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</si>
  <si>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</si>
  <si>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</si>
  <si>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</si>
  <si>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</si>
  <si>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</si>
  <si>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</si>
  <si>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</si>
  <si>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</si>
  <si>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</si>
  <si>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</si>
  <si>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</si>
  <si>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</si>
  <si>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</si>
  <si>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</si>
  <si>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</si>
  <si>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</si>
  <si>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</si>
  <si>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</si>
  <si>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</si>
  <si>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</si>
  <si>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</si>
  <si>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</si>
  <si>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</si>
  <si>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</si>
  <si>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</si>
  <si>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</si>
  <si>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</si>
  <si>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</si>
  <si>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</si>
  <si>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</si>
  <si>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</si>
  <si>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</si>
  <si>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</si>
  <si>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</si>
  <si>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</si>
  <si>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</si>
  <si>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</si>
  <si>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</si>
  <si>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</si>
  <si>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</si>
  <si>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</si>
  <si>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</si>
  <si>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</si>
  <si>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</si>
  <si>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</si>
  <si>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</si>
  <si>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</si>
  <si>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</si>
  <si>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</si>
  <si>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</si>
  <si>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</si>
  <si>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</si>
  <si>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</si>
  <si>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</si>
  <si>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</si>
  <si>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</si>
  <si>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</si>
  <si>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</si>
  <si>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</si>
  <si>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</si>
  <si>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</si>
  <si>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</si>
  <si>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</si>
  <si>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</si>
  <si>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</si>
  <si>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</si>
  <si>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</si>
  <si>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</si>
  <si>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</si>
  <si>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</si>
  <si>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</si>
  <si>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</si>
  <si>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</si>
  <si>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</si>
  <si>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</si>
  <si>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</si>
  <si>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</si>
  <si>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</si>
  <si>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</si>
  <si>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</si>
  <si>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</si>
  <si>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</si>
  <si>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</si>
  <si>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</si>
  <si>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</si>
  <si>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</si>
  <si>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</si>
  <si>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</si>
  <si>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</si>
  <si>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</si>
  <si>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</si>
  <si>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</si>
  <si>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</si>
  <si>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</si>
  <si>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</si>
  <si>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</si>
  <si>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</si>
  <si>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</si>
  <si>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</si>
  <si>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</si>
  <si>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</si>
  <si>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</si>
  <si>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</si>
  <si>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</si>
  <si>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</si>
  <si>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</si>
  <si>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</si>
  <si>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</si>
  <si>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</si>
  <si>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</si>
  <si>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</si>
  <si>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</si>
  <si>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</si>
  <si>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</si>
  <si>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</si>
  <si>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</si>
  <si>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</si>
  <si>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</si>
  <si>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</si>
  <si>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</si>
  <si>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</si>
  <si>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</si>
  <si>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</si>
  <si>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</si>
  <si>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</si>
  <si>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</si>
  <si>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</si>
  <si>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</si>
  <si>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</si>
  <si>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</si>
  <si>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</si>
  <si>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</si>
  <si>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</si>
  <si>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</si>
  <si>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</si>
  <si>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</si>
  <si>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</si>
  <si>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</si>
  <si>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</si>
  <si>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</si>
  <si>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</si>
  <si>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</si>
  <si>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</si>
  <si>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</si>
  <si>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</si>
  <si>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</si>
  <si>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</si>
  <si>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</si>
  <si>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</si>
  <si>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</si>
  <si>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</si>
  <si>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</si>
  <si>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</si>
  <si>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</si>
  <si>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</si>
  <si>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</si>
  <si>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</si>
  <si>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</si>
  <si>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</si>
  <si>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</si>
  <si>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</si>
  <si>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</si>
  <si>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</si>
  <si>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</si>
  <si>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</si>
  <si>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</si>
  <si>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</si>
  <si>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</si>
  <si>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</si>
  <si>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</si>
  <si>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</si>
  <si>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</si>
  <si>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</si>
  <si>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</si>
  <si>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</si>
  <si>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</si>
  <si>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</si>
  <si>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</si>
  <si>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</si>
  <si>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</si>
  <si>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</si>
  <si>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</si>
  <si>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</si>
  <si>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</si>
  <si>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</si>
  <si>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</si>
  <si>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</si>
  <si>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</si>
  <si>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</si>
  <si>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</si>
  <si>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</si>
  <si>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</si>
  <si>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</si>
  <si>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</si>
  <si>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</si>
  <si>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</si>
  <si>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</si>
  <si>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</si>
  <si>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</si>
  <si>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</si>
  <si>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</si>
  <si>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</si>
  <si>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</si>
  <si>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</si>
  <si>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</si>
  <si>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</si>
  <si>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</si>
  <si>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</si>
  <si>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</si>
  <si>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</si>
  <si>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</si>
  <si>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</si>
  <si>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</si>
  <si>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</si>
  <si>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</si>
  <si>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</si>
  <si>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</si>
  <si>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</si>
  <si>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</si>
  <si>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</si>
  <si>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</si>
  <si>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</si>
  <si>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</si>
  <si>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</si>
  <si>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</si>
  <si>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</si>
  <si>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</si>
  <si>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</si>
  <si>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</si>
  <si>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</si>
  <si>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</si>
  <si>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</si>
  <si>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</si>
  <si>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</si>
  <si>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</si>
  <si>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</si>
  <si>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</si>
  <si>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</si>
  <si>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</si>
  <si>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</si>
  <si>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</si>
  <si>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</si>
  <si>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</si>
  <si>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</si>
  <si>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</si>
  <si>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</si>
  <si>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</si>
  <si>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</si>
  <si>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</si>
  <si>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</si>
  <si>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</si>
  <si>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</si>
  <si>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</si>
  <si>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</si>
  <si>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</si>
  <si>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</si>
  <si>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</si>
  <si>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</si>
  <si>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</si>
  <si>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</si>
  <si>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</si>
  <si>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</si>
  <si>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</si>
  <si>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</si>
  <si>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</si>
  <si>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</si>
  <si>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</si>
  <si>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</si>
  <si>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</si>
  <si>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</si>
  <si>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</si>
  <si>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</si>
  <si>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</si>
  <si>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</si>
  <si>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</si>
  <si>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</si>
  <si>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</si>
  <si>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</si>
  <si>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</si>
  <si>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</si>
  <si>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</si>
  <si>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</si>
  <si>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</si>
  <si>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</si>
  <si>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</si>
  <si>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</si>
  <si>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</si>
  <si>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</si>
  <si>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</si>
  <si>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</si>
  <si>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</si>
  <si>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</si>
  <si>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</si>
  <si>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</si>
  <si>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</si>
  <si>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</si>
  <si>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</si>
  <si>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</si>
  <si>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</si>
  <si>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</si>
  <si>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</si>
  <si>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</si>
  <si>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</si>
  <si>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</si>
  <si>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</si>
  <si>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</si>
  <si>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</si>
  <si>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</si>
  <si>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</si>
  <si>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</si>
  <si>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</si>
  <si>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</si>
  <si>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</si>
  <si>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</si>
  <si>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</si>
  <si>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</si>
  <si>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</si>
  <si>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</si>
  <si>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</si>
  <si>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</si>
  <si>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</si>
  <si>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</si>
  <si>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</si>
  <si>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</si>
  <si>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</si>
  <si>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</si>
  <si>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</si>
  <si>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</si>
  <si>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</si>
  <si>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</si>
  <si>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</si>
  <si>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</si>
  <si>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</si>
  <si>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</si>
  <si>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</si>
  <si>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</si>
  <si>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</si>
  <si>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</si>
  <si>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</si>
  <si>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</si>
  <si>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</si>
  <si>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</si>
  <si>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</si>
  <si>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</si>
  <si>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</si>
  <si>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</si>
  <si>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</si>
  <si>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</si>
  <si>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</si>
  <si>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</si>
  <si>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</si>
  <si>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</si>
  <si>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</si>
  <si>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</si>
  <si>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</si>
  <si>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</si>
  <si>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</si>
  <si>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</si>
  <si>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</si>
  <si>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</si>
  <si>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</si>
  <si>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</si>
  <si>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</si>
  <si>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</si>
  <si>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</si>
  <si>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</si>
  <si>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</si>
  <si>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</si>
  <si>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</si>
  <si>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</si>
  <si>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</si>
  <si>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</si>
  <si>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</si>
  <si>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</si>
  <si>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</si>
  <si>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</si>
  <si>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</si>
  <si>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</si>
  <si>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</si>
  <si>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</si>
  <si>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</si>
  <si>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</si>
  <si>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</si>
  <si>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</si>
  <si>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</si>
  <si>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</si>
  <si>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</si>
  <si>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</si>
  <si>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</si>
  <si>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</si>
  <si>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</si>
  <si>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</si>
  <si>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</si>
  <si>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</si>
  <si>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</si>
  <si>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</si>
  <si>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</si>
  <si>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</si>
  <si>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</si>
  <si>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</si>
  <si>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</si>
  <si>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</si>
  <si>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</si>
  <si>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</si>
  <si>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</si>
  <si>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</si>
  <si>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</si>
  <si>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</si>
  <si>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</si>
  <si>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</si>
  <si>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</si>
  <si>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</si>
  <si>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</si>
  <si>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</si>
  <si>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</si>
  <si>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</si>
  <si>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</si>
  <si>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</si>
  <si>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</si>
  <si>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</si>
  <si>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</si>
  <si>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</si>
  <si>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</si>
  <si>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</si>
  <si>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</si>
  <si>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</si>
  <si>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</si>
  <si>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</si>
  <si>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</si>
  <si>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</si>
  <si>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</si>
  <si>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</si>
  <si>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</si>
  <si>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</si>
  <si>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</si>
  <si>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</si>
  <si>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</si>
  <si>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</si>
  <si>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</si>
  <si>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</si>
  <si>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</si>
  <si>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</si>
  <si>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</si>
  <si>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</si>
  <si>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</si>
  <si>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</si>
  <si>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</si>
  <si>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</si>
  <si>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</si>
  <si>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</si>
  <si>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</si>
  <si>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</si>
  <si>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</si>
  <si>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</si>
  <si>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</si>
  <si>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</si>
  <si>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</si>
  <si>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</si>
  <si>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</si>
  <si>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</si>
  <si>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</si>
  <si>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</si>
  <si>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</si>
  <si>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</si>
  <si>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</si>
  <si>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</si>
  <si>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</si>
  <si>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</si>
  <si>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</si>
  <si>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</si>
  <si>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</si>
  <si>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</si>
  <si>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</si>
  <si>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</si>
  <si>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</si>
  <si>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</si>
  <si>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</si>
  <si>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</si>
  <si>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</si>
  <si>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</si>
  <si>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</si>
  <si>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</si>
  <si>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</si>
  <si>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</si>
  <si>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</si>
  <si>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</si>
  <si>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</si>
  <si>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</si>
  <si>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</si>
  <si>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</si>
  <si>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</si>
  <si>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</si>
  <si>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</si>
  <si>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</si>
  <si>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</si>
  <si>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</si>
  <si>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</si>
  <si>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</si>
  <si>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</si>
  <si>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</si>
  <si>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</si>
  <si>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</si>
  <si>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</si>
  <si>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</si>
  <si>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</si>
  <si>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</si>
  <si>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</si>
  <si>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</si>
  <si>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</si>
  <si>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</si>
  <si>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</si>
  <si>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</si>
  <si>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</si>
  <si>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</si>
  <si>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</si>
  <si>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</si>
  <si>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</si>
  <si>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</si>
  <si>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</si>
  <si>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</si>
  <si>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</si>
  <si>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</si>
  <si>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</si>
  <si>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</si>
  <si>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</si>
  <si>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</si>
  <si>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</si>
  <si>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</si>
  <si>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</si>
  <si>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</si>
  <si>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</si>
  <si>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</si>
  <si>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</si>
  <si>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</si>
  <si>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</si>
  <si>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</si>
  <si>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</si>
  <si>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</si>
  <si>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</si>
  <si>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</si>
  <si>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</si>
  <si>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</si>
  <si>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</si>
  <si>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</si>
  <si>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</si>
  <si>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</si>
  <si>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</si>
  <si>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</si>
  <si>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</si>
  <si>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</si>
  <si>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</si>
  <si>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</si>
  <si>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</si>
  <si>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</si>
  <si>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</si>
  <si>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</si>
  <si>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</si>
  <si>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</si>
  <si>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</si>
  <si>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</si>
  <si>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</si>
  <si>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</si>
  <si>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</si>
  <si>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</si>
  <si>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</si>
  <si>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</si>
  <si>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</si>
  <si>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</si>
  <si>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</si>
  <si>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</si>
  <si>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</si>
  <si>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</si>
  <si>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</si>
  <si>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</si>
  <si>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</si>
  <si>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</si>
  <si>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</si>
  <si>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</si>
  <si>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</si>
  <si>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</si>
  <si>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</si>
  <si>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</si>
  <si>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</si>
  <si>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</si>
  <si>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</si>
  <si>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</si>
  <si>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</si>
  <si>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</si>
  <si>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</si>
  <si>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</si>
  <si>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</si>
  <si>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</si>
  <si>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</si>
  <si>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</si>
  <si>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</si>
  <si>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</si>
  <si>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</si>
  <si>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</si>
  <si>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</si>
  <si>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</si>
  <si>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</si>
  <si>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</si>
  <si>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</si>
  <si>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</si>
  <si>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</si>
  <si>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</si>
  <si>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</si>
  <si>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</si>
  <si>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</si>
  <si>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</si>
  <si>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</si>
  <si>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</si>
  <si>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</si>
  <si>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</si>
  <si>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</si>
  <si>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</si>
  <si>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</si>
  <si>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</si>
  <si>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</si>
  <si>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</si>
  <si>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</si>
  <si>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</si>
  <si>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</si>
  <si>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</si>
  <si>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</si>
  <si>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</si>
  <si>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</si>
  <si>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</si>
  <si>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</si>
  <si>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</si>
  <si>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</si>
  <si>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</si>
  <si>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</si>
  <si>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</si>
  <si>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</si>
  <si>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</si>
  <si>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</si>
  <si>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</si>
  <si>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</si>
  <si>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</si>
  <si>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</si>
  <si>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</si>
  <si>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</si>
  <si>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</si>
  <si>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</si>
  <si>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</si>
  <si>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</si>
  <si>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</si>
  <si>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</si>
  <si>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</si>
  <si>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</si>
  <si>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</si>
  <si>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</si>
  <si>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</si>
  <si>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</si>
  <si>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</si>
  <si>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</si>
  <si>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</si>
  <si>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</si>
  <si>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</si>
  <si>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</si>
  <si>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</si>
  <si>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</si>
  <si>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</si>
  <si>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</si>
  <si>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</si>
  <si>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</si>
  <si>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</si>
  <si>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</si>
  <si>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</si>
  <si>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</si>
  <si>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</si>
  <si>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</si>
  <si>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</si>
  <si>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</si>
  <si>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</si>
  <si>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</si>
  <si>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</si>
  <si>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</si>
  <si>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</si>
  <si>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</si>
  <si>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</si>
  <si>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</si>
  <si>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</si>
  <si>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</si>
  <si>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</si>
  <si>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</si>
  <si>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</si>
  <si>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</si>
  <si>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</si>
  <si>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</si>
  <si>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</si>
  <si>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</si>
  <si>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</si>
  <si>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</si>
  <si>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</si>
  <si>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</si>
  <si>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</si>
  <si>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</si>
  <si>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</si>
  <si>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</si>
  <si>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</si>
  <si>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</si>
  <si>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</si>
  <si>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</si>
  <si>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</si>
  <si>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</si>
  <si>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</si>
  <si>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</si>
  <si>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</si>
  <si>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</si>
  <si>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</si>
  <si>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</si>
  <si>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</si>
  <si>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</si>
  <si>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</si>
  <si>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</si>
  <si>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</si>
  <si>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</si>
  <si>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</si>
  <si>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</si>
  <si>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</si>
  <si>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</si>
  <si>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</si>
  <si>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</si>
  <si>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</si>
  <si>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</si>
  <si>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</si>
  <si>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</si>
  <si>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</si>
  <si>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</si>
  <si>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</si>
  <si>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</si>
  <si>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</si>
  <si>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</si>
  <si>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</si>
  <si>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</si>
  <si>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</si>
  <si>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</si>
  <si>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</si>
  <si>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</si>
  <si>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</si>
  <si>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</si>
  <si>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</si>
  <si>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</si>
  <si>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</si>
  <si>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</si>
  <si>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</si>
  <si>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</si>
  <si>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</si>
  <si>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</si>
  <si>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</si>
  <si>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</si>
  <si>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</si>
  <si>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</si>
  <si>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</si>
  <si>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</si>
  <si>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</si>
  <si>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</si>
  <si>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</si>
  <si>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</si>
  <si>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</si>
  <si>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</si>
  <si>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</si>
  <si>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</si>
  <si>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</si>
  <si>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</si>
  <si>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</si>
  <si>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</si>
  <si>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</si>
  <si>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</si>
  <si>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</si>
  <si>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</si>
  <si>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</si>
  <si>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</si>
  <si>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</si>
  <si>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</si>
  <si>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</si>
  <si>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</si>
  <si>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</si>
  <si>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</si>
  <si>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</si>
  <si>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</si>
  <si>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</si>
  <si>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</si>
  <si>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</si>
  <si>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</si>
  <si>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</si>
  <si>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</si>
  <si>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</si>
  <si>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</si>
  <si>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</si>
  <si>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</si>
  <si>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</si>
  <si>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</si>
  <si>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</si>
  <si>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</si>
  <si>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</si>
  <si>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</si>
  <si>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</si>
  <si>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</si>
  <si>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</si>
  <si>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</si>
  <si>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</si>
  <si>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</si>
  <si>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</si>
  <si>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</si>
  <si>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</si>
  <si>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</si>
  <si>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</si>
  <si>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</si>
  <si>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</si>
  <si>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</si>
  <si>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</si>
  <si>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</si>
  <si>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</si>
  <si>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</si>
  <si>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</si>
  <si>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</si>
  <si>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</si>
  <si>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</si>
  <si>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</si>
  <si>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</si>
  <si>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</si>
  <si>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</si>
  <si>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</si>
  <si>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</si>
  <si>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</si>
  <si>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</si>
  <si>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</si>
  <si>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</si>
  <si>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</si>
  <si>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</si>
  <si>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</si>
  <si>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</si>
  <si>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</si>
  <si>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</si>
  <si>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</si>
  <si>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</si>
  <si>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</si>
  <si>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</si>
  <si>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</si>
  <si>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</si>
  <si>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</si>
  <si>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</si>
  <si>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</si>
  <si>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</si>
  <si>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</si>
  <si>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</si>
  <si>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</si>
  <si>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</si>
  <si>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</si>
  <si>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</si>
  <si>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</si>
  <si>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</si>
  <si>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</si>
  <si>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</si>
  <si>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</si>
  <si>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</si>
  <si>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</si>
  <si>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</si>
  <si>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</si>
  <si>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</si>
  <si>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</si>
  <si>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</si>
  <si>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</si>
  <si>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</si>
  <si>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</si>
  <si>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</si>
  <si>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</si>
  <si>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</si>
  <si>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</si>
  <si>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</si>
  <si>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</si>
  <si>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</si>
  <si>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</si>
  <si>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</si>
  <si>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</si>
  <si>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</si>
  <si>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</si>
  <si>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</si>
  <si>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</si>
  <si>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</si>
  <si>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</si>
  <si>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</si>
  <si>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</si>
  <si>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</si>
  <si>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</si>
  <si>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</si>
  <si>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</si>
  <si>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</si>
  <si>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</si>
  <si>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</si>
  <si>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</si>
  <si>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</si>
  <si>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</si>
  <si>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</si>
  <si>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</si>
  <si>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</si>
  <si>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</si>
  <si>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</si>
  <si>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</si>
  <si>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</si>
  <si>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</si>
  <si>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</si>
  <si>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</si>
  <si>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</si>
  <si>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</si>
  <si>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</si>
  <si>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</si>
  <si>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</si>
  <si>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</si>
  <si>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</si>
  <si>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</si>
  <si>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</si>
  <si>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</si>
  <si>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</si>
  <si>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</si>
  <si>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</si>
  <si>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</si>
  <si>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</si>
  <si>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</si>
  <si>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</si>
  <si>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</si>
  <si>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</si>
  <si>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</si>
  <si>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</si>
  <si>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</si>
  <si>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</si>
  <si>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</si>
  <si>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</si>
  <si>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</si>
  <si>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</si>
  <si>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</si>
  <si>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</si>
  <si>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</si>
  <si>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</si>
  <si>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</si>
  <si>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</si>
  <si>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</si>
  <si>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</si>
  <si>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</si>
  <si>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</si>
  <si>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</si>
  <si>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</si>
  <si>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</si>
  <si>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</si>
  <si>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</si>
  <si>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</si>
  <si>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</si>
  <si>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</si>
  <si>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</si>
  <si>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</si>
  <si>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</si>
  <si>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</si>
  <si>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</si>
  <si>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</si>
  <si>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</si>
  <si>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</si>
  <si>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</si>
  <si>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</si>
  <si>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</si>
  <si>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</si>
  <si>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</si>
  <si>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</si>
  <si>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</si>
  <si>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</si>
  <si>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</si>
  <si>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</si>
  <si>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</si>
  <si>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</si>
  <si>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</si>
  <si>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</si>
  <si>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</si>
  <si>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</si>
  <si>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</si>
  <si>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</si>
  <si>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</si>
  <si>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</si>
  <si>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</si>
  <si>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</si>
  <si>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</si>
  <si>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</si>
  <si>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</si>
  <si>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</si>
  <si>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</si>
  <si>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</si>
  <si>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</si>
  <si>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</si>
  <si>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</si>
  <si>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</si>
  <si>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</si>
  <si>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</si>
  <si>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</si>
  <si>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</si>
  <si>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</si>
  <si>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</si>
  <si>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</si>
  <si>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</si>
  <si>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</si>
  <si>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</si>
  <si>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</si>
  <si>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</si>
  <si>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</si>
  <si>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</si>
  <si>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</si>
  <si>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</si>
  <si>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</si>
  <si>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</si>
  <si>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</si>
  <si>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</si>
  <si>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</si>
  <si>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</si>
  <si>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</si>
  <si>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</si>
  <si>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</si>
  <si>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</si>
  <si>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</si>
  <si>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</si>
  <si>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</si>
  <si>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</si>
  <si>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</si>
  <si>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</si>
  <si>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</si>
  <si>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</si>
  <si>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</si>
  <si>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</si>
  <si>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</si>
  <si>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</si>
  <si>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</si>
  <si>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</si>
  <si>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</si>
  <si>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</si>
  <si>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</si>
  <si>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</si>
  <si>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</si>
  <si>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</si>
  <si>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</si>
  <si>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</si>
  <si>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</si>
  <si>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</si>
  <si>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</si>
  <si>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</si>
  <si>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</si>
  <si>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</si>
  <si>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</si>
  <si>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</si>
  <si>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</si>
  <si>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</si>
  <si>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</si>
  <si>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</si>
  <si>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</si>
  <si>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</si>
  <si>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</si>
  <si>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</si>
  <si>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</si>
  <si>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</si>
  <si>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</si>
  <si>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</si>
  <si>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</si>
  <si>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</si>
  <si>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</si>
  <si>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</si>
  <si>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</si>
  <si>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</si>
  <si>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</si>
  <si>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</si>
  <si>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</si>
  <si>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</si>
  <si>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</si>
  <si>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</si>
  <si>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</si>
  <si>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</si>
  <si>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</si>
  <si>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</si>
  <si>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</si>
  <si>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</si>
  <si>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</si>
  <si>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</si>
  <si>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</si>
  <si>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</si>
  <si>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</si>
  <si>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</si>
  <si>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</si>
  <si>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</si>
  <si>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</si>
  <si>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</si>
  <si>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</si>
  <si>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</si>
  <si>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</si>
  <si>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</si>
  <si>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</si>
  <si>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</si>
  <si>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</si>
  <si>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</si>
  <si>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</si>
  <si>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</si>
  <si>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</si>
  <si>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</si>
  <si>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</si>
  <si>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</si>
  <si>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</si>
  <si>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</si>
  <si>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</si>
  <si>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</si>
  <si>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</si>
  <si>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</si>
  <si>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</si>
  <si>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</si>
  <si>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</si>
  <si>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</si>
  <si>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</si>
  <si>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</si>
  <si>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</si>
  <si>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</si>
  <si>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</si>
  <si>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</si>
  <si>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</si>
  <si>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</si>
  <si>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</si>
  <si>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</si>
  <si>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</si>
  <si>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</si>
  <si>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</si>
  <si>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</si>
  <si>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</si>
  <si>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</si>
  <si>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</si>
  <si>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</si>
  <si>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</si>
  <si>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</si>
  <si>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</si>
  <si>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</si>
  <si>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</si>
  <si>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</si>
  <si>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</si>
  <si>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</si>
  <si>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</si>
  <si>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</si>
  <si>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</si>
  <si>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</si>
  <si>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</si>
  <si>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</si>
  <si>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</si>
  <si>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</si>
  <si>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</si>
  <si>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</si>
  <si>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</si>
  <si>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</si>
  <si>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</si>
  <si>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</si>
  <si>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</si>
  <si>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</si>
  <si>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</si>
  <si>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</si>
  <si>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</si>
  <si>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</si>
  <si>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</si>
  <si>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</si>
  <si>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</si>
  <si>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</si>
  <si>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</si>
  <si>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</si>
  <si>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</si>
  <si>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</si>
  <si>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</si>
  <si>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</si>
  <si>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</si>
  <si>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</si>
  <si>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</si>
  <si>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</si>
  <si>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</si>
  <si>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</si>
  <si>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</si>
  <si>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</si>
  <si>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</si>
  <si>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</si>
  <si>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</si>
  <si>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</si>
  <si>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</si>
  <si>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</si>
  <si>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</si>
  <si>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</si>
  <si>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</si>
  <si>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</si>
  <si>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</si>
  <si>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</si>
  <si>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</si>
  <si>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</si>
  <si>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</si>
  <si>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</si>
  <si>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</si>
  <si>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</si>
  <si>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</si>
  <si>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</si>
  <si>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</si>
  <si>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</si>
  <si>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</si>
  <si>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</si>
  <si>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</si>
  <si>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</si>
  <si>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</si>
  <si>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</si>
  <si>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</si>
  <si>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</si>
  <si>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</si>
  <si>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</si>
  <si>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</si>
  <si>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</si>
  <si>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</si>
  <si>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</si>
  <si>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</si>
  <si>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</si>
  <si>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</si>
  <si>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</si>
  <si>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</si>
  <si>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</si>
  <si>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</si>
  <si>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</si>
  <si>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</si>
  <si>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</si>
  <si>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</si>
  <si>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</si>
  <si>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</si>
  <si>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</si>
  <si>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</si>
  <si>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</si>
  <si>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</si>
  <si>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</si>
  <si>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</si>
  <si>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</si>
  <si>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</si>
  <si>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</si>
  <si>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</si>
  <si>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</si>
  <si>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</si>
  <si>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</si>
  <si>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</si>
  <si>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</si>
  <si>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</si>
  <si>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</si>
  <si>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</si>
  <si>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</si>
  <si>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</si>
  <si>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</si>
  <si>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</si>
  <si>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</si>
  <si>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</si>
  <si>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</si>
  <si>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</si>
  <si>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</si>
  <si>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</si>
  <si>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</si>
  <si>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</si>
  <si>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</si>
  <si>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</si>
  <si>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</si>
  <si>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</si>
  <si>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</si>
  <si>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</si>
  <si>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</si>
  <si>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</si>
  <si>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</si>
  <si>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</si>
  <si>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</si>
  <si>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</si>
  <si>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</si>
  <si>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</si>
  <si>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</si>
  <si>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</si>
  <si>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</si>
  <si>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</si>
  <si>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</si>
  <si>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</si>
  <si>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</si>
  <si>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</si>
  <si>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</si>
  <si>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</si>
  <si>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</si>
  <si>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</si>
  <si>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</si>
  <si>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</si>
  <si>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</si>
  <si>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</si>
  <si>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</si>
  <si>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</si>
  <si>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</si>
  <si>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</si>
  <si>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</si>
  <si>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</si>
  <si>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</si>
  <si>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</si>
  <si>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</si>
  <si>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</si>
  <si>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</si>
  <si>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</si>
  <si>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</si>
  <si>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</si>
  <si>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</si>
  <si>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</si>
  <si>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</si>
  <si>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</si>
  <si>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</si>
  <si>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</si>
  <si>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</si>
  <si>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</si>
  <si>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</si>
  <si>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</si>
  <si>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</si>
  <si>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</si>
  <si>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</si>
  <si>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</si>
  <si>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</si>
  <si>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</si>
  <si>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</si>
  <si>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</si>
  <si>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</si>
  <si>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</si>
  <si>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</si>
  <si>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</si>
  <si>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</si>
  <si>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</si>
  <si>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</si>
  <si>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</si>
  <si>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</si>
  <si>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</si>
  <si>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</si>
  <si>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</si>
  <si>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</si>
  <si>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</si>
  <si>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</si>
  <si>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</si>
  <si>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</si>
  <si>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</si>
  <si>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</si>
  <si>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</si>
  <si>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</si>
  <si>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</si>
  <si>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</si>
  <si>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</si>
  <si>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</si>
  <si>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</si>
  <si>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</si>
  <si>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</si>
  <si>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</si>
  <si>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</si>
  <si>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</si>
  <si>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</si>
  <si>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</si>
  <si>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</si>
  <si>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</si>
  <si>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</si>
  <si>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</si>
  <si>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</si>
  <si>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</si>
  <si>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</si>
  <si>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</si>
  <si>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</si>
  <si>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</si>
  <si>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</si>
  <si>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</si>
  <si>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</si>
  <si>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</si>
  <si>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</si>
  <si>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</si>
  <si>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</si>
  <si>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</si>
  <si>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</si>
  <si>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</si>
  <si>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</si>
  <si>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</si>
  <si>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</si>
  <si>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</si>
  <si>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</si>
  <si>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</si>
  <si>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</si>
  <si>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</si>
  <si>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</si>
  <si>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</si>
  <si>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</si>
  <si>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</si>
  <si>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</si>
  <si>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</si>
  <si>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</si>
  <si>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</si>
  <si>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</si>
  <si>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</si>
  <si>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</si>
  <si>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</si>
  <si>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</si>
  <si>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</si>
  <si>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</si>
  <si>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</si>
  <si>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</si>
  <si>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</si>
  <si>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</si>
  <si>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</si>
  <si>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</si>
  <si>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</si>
  <si>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</si>
  <si>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</si>
  <si>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</si>
  <si>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</si>
  <si>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</si>
  <si>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</si>
  <si>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</si>
  <si>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</si>
  <si>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</si>
  <si>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</si>
  <si>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</si>
  <si>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</si>
  <si>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</si>
  <si>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</si>
  <si>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</si>
  <si>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</si>
  <si>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</si>
  <si>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</si>
  <si>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</si>
  <si>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</si>
  <si>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</si>
  <si>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</si>
  <si>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</si>
  <si>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</si>
  <si>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</si>
  <si>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</si>
  <si>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</si>
  <si>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</si>
  <si>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</si>
  <si>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</si>
  <si>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</si>
  <si>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</si>
  <si>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</si>
  <si>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</si>
  <si>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</si>
  <si>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</si>
  <si>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</si>
  <si>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</si>
  <si>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</si>
  <si>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</si>
  <si>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</si>
  <si>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</si>
  <si>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</si>
  <si>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</si>
  <si>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</si>
  <si>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</si>
  <si>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</si>
  <si>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</si>
  <si>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</si>
  <si>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</si>
  <si>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</si>
  <si>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</si>
  <si>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</si>
  <si>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</si>
  <si>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</si>
  <si>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</si>
  <si>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</si>
  <si>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</si>
  <si>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</si>
  <si>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</si>
  <si>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</si>
  <si>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</si>
  <si>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</si>
  <si>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</si>
  <si>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</si>
  <si>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</si>
  <si>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</si>
  <si>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</si>
  <si>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</si>
  <si>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</si>
  <si>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</si>
  <si>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</si>
  <si>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</si>
  <si>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</si>
  <si>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</si>
  <si>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</si>
  <si>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</si>
  <si>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</si>
  <si>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</si>
  <si>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</si>
  <si>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</si>
  <si>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</si>
  <si>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</si>
  <si>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</si>
  <si>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</si>
  <si>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</si>
  <si>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</si>
  <si>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</si>
  <si>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</si>
  <si>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</si>
  <si>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</si>
  <si>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</si>
  <si>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</si>
  <si>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</si>
  <si>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</si>
  <si>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</si>
  <si>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</si>
  <si>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</si>
  <si>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</si>
  <si>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</si>
  <si>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</si>
  <si>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</si>
  <si>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</si>
  <si>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</si>
  <si>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</si>
  <si>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</si>
  <si>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</si>
  <si>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</si>
  <si>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</si>
  <si>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</si>
  <si>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</si>
  <si>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</si>
  <si>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</si>
  <si>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</si>
  <si>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</si>
  <si>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</si>
  <si>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</si>
  <si>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</si>
  <si>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</si>
  <si>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</si>
  <si>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</si>
  <si>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</si>
  <si>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</si>
  <si>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</si>
  <si>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</si>
  <si>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</si>
  <si>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</si>
  <si>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</si>
  <si>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</si>
  <si>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</si>
  <si>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</si>
  <si>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</si>
  <si>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</si>
  <si>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</si>
  <si>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</si>
  <si>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</si>
  <si>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</si>
  <si>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</si>
  <si>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</si>
  <si>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</si>
  <si>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</si>
  <si>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</si>
  <si>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</si>
  <si>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</si>
  <si>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</si>
  <si>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</si>
  <si>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</si>
  <si>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</si>
  <si>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</si>
  <si>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</si>
  <si>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</si>
  <si>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</si>
  <si>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</si>
  <si>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</si>
  <si>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</si>
  <si>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</si>
  <si>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</si>
  <si>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</si>
  <si>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</si>
  <si>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</si>
  <si>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</si>
  <si>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</si>
  <si>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</si>
  <si>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</si>
  <si>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</si>
  <si>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</si>
  <si>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</si>
  <si>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</si>
  <si>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</si>
  <si>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</si>
  <si>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</si>
  <si>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</si>
  <si>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</si>
  <si>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</si>
  <si>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</si>
  <si>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</si>
  <si>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</si>
  <si>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</si>
  <si>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</si>
  <si>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</si>
  <si>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</si>
  <si>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</si>
  <si>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</si>
  <si>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</si>
  <si>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</si>
  <si>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</si>
  <si>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</si>
  <si>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</si>
  <si>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</si>
  <si>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</si>
  <si>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</si>
  <si>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</si>
  <si>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</si>
  <si>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</si>
  <si>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</si>
  <si>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</si>
  <si>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</si>
  <si>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</si>
  <si>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</si>
  <si>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</si>
  <si>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</si>
  <si>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</si>
  <si>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</si>
  <si>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</si>
  <si>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</si>
  <si>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</si>
  <si>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</si>
  <si>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</si>
  <si>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</si>
  <si>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</si>
  <si>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</si>
  <si>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</si>
  <si>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</si>
  <si>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</si>
  <si>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</si>
  <si>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</si>
  <si>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</si>
  <si>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</si>
  <si>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</si>
  <si>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</si>
  <si>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</si>
  <si>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</si>
  <si>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</si>
  <si>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</si>
  <si>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</si>
  <si>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</si>
  <si>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</si>
  <si>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</si>
  <si>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</si>
  <si>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</si>
  <si>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</si>
  <si>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</si>
  <si>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</si>
  <si>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</si>
  <si>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</si>
  <si>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</si>
  <si>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</si>
  <si>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</si>
  <si>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</si>
  <si>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</si>
  <si>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</si>
  <si>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</si>
  <si>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</si>
  <si>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</si>
  <si>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</si>
  <si>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</si>
  <si>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</si>
  <si>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</si>
  <si>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</si>
  <si>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</si>
  <si>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</si>
  <si>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</si>
  <si>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</si>
  <si>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</si>
  <si>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</si>
  <si>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</si>
  <si>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</si>
  <si>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</si>
  <si>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</si>
  <si>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</si>
  <si>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</si>
  <si>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</si>
  <si>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</si>
  <si>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</si>
  <si>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</si>
  <si>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</si>
  <si>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</si>
  <si>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</si>
  <si>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</si>
  <si>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</si>
  <si>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</si>
  <si>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</si>
  <si>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</si>
  <si>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</si>
  <si>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</si>
  <si>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</si>
  <si>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</si>
  <si>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</si>
  <si>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</si>
  <si>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</si>
  <si>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</si>
  <si>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</si>
  <si>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</si>
  <si>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</si>
  <si>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</si>
  <si>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</si>
  <si>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</si>
  <si>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</si>
  <si>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</si>
  <si>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</si>
  <si>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</si>
  <si>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</si>
  <si>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</si>
  <si>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</si>
  <si>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</si>
  <si>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</si>
  <si>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</si>
  <si>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</si>
  <si>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</si>
  <si>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</si>
  <si>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</si>
  <si>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</si>
  <si>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</si>
  <si>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</si>
  <si>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</si>
  <si>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</si>
  <si>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</si>
  <si>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</si>
  <si>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</si>
  <si>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</si>
  <si>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</si>
  <si>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</si>
  <si>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</si>
  <si>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</si>
  <si>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</si>
  <si>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</si>
  <si>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</si>
  <si>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</si>
  <si>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</si>
  <si>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</si>
  <si>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</si>
  <si>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</si>
  <si>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</si>
  <si>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</si>
  <si>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</si>
  <si>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</si>
  <si>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</si>
  <si>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</si>
  <si>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</si>
  <si>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</si>
  <si>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</si>
  <si>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</si>
  <si>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</si>
  <si>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</si>
  <si>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</si>
  <si>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</si>
  <si>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</si>
  <si>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</si>
  <si>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</si>
  <si>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</si>
  <si>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</si>
  <si>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</si>
  <si>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</si>
  <si>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</si>
  <si>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</si>
  <si>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</si>
  <si>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</si>
  <si>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</si>
  <si>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</si>
  <si>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</si>
  <si>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</si>
  <si>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</si>
  <si>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</si>
  <si>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</si>
  <si>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</si>
  <si>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</si>
  <si>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</si>
  <si>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</si>
  <si>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</si>
  <si>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</si>
  <si>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</si>
  <si>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</si>
  <si>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</si>
  <si>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</si>
  <si>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</si>
  <si>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</si>
  <si>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</si>
  <si>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</si>
  <si>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</si>
  <si>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</si>
  <si>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</si>
  <si>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</si>
  <si>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</si>
  <si>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</si>
  <si>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</si>
  <si>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</si>
  <si>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</si>
  <si>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</si>
  <si>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</si>
  <si>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</si>
  <si>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</si>
  <si>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</si>
  <si>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</si>
  <si>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</si>
  <si>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</si>
  <si>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</si>
  <si>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</si>
  <si>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</si>
  <si>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</si>
  <si>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</si>
  <si>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</si>
  <si>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</si>
  <si>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</si>
  <si>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</si>
  <si>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</si>
  <si>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</si>
  <si>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</si>
  <si>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</si>
  <si>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</si>
  <si>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</si>
  <si>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</si>
  <si>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</si>
  <si>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</si>
  <si>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</si>
  <si>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</si>
  <si>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</si>
  <si>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</si>
  <si>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</si>
  <si>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</si>
  <si>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</si>
  <si>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</si>
  <si>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</si>
  <si>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</si>
  <si>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</si>
  <si>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</si>
  <si>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</si>
  <si>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</si>
  <si>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</si>
  <si>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</si>
  <si>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</si>
  <si>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</si>
  <si>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</si>
  <si>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</si>
  <si>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</si>
  <si>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</si>
  <si>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</si>
  <si>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</si>
  <si>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</si>
  <si>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</si>
  <si>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</si>
  <si>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</si>
  <si>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</si>
  <si>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</si>
  <si>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</si>
  <si>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</si>
  <si>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</si>
  <si>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</si>
  <si>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</si>
  <si>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</si>
  <si>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</si>
  <si>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</si>
  <si>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</si>
  <si>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</si>
  <si>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</si>
  <si>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</si>
  <si>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</si>
  <si>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</si>
  <si>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</si>
  <si>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</si>
  <si>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</si>
  <si>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</si>
  <si>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</si>
  <si>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</si>
  <si>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</si>
  <si>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</si>
  <si>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</si>
  <si>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</si>
  <si>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</si>
  <si>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</si>
  <si>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</si>
  <si>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</si>
  <si>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</si>
  <si>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</si>
  <si>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</si>
  <si>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</si>
  <si>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</si>
  <si>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</si>
  <si>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</si>
  <si>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</si>
  <si>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</si>
  <si>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</si>
  <si>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</si>
  <si>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</si>
  <si>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</si>
  <si>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</si>
  <si>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</si>
  <si>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</si>
  <si>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</si>
  <si>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</si>
  <si>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</si>
  <si>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</si>
  <si>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</si>
  <si>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</si>
  <si>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</si>
  <si>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</si>
  <si>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</si>
  <si>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</si>
  <si>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</si>
  <si>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</si>
  <si>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</si>
  <si>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</si>
  <si>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</si>
  <si>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</si>
  <si>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</si>
  <si>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</si>
  <si>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</si>
  <si>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</si>
  <si>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</si>
  <si>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</si>
  <si>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</si>
  <si>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</si>
  <si>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</si>
  <si>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</si>
  <si>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</si>
  <si>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</si>
  <si>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</si>
  <si>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</si>
  <si>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</si>
  <si>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</si>
  <si>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</si>
  <si>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</si>
  <si>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</si>
  <si>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</si>
  <si>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</si>
  <si>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</si>
  <si>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</si>
  <si>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</si>
  <si>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</si>
  <si>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</si>
  <si>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</si>
  <si>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</si>
  <si>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</si>
  <si>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</si>
  <si>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</si>
  <si>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</si>
  <si>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</si>
  <si>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</si>
  <si>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</si>
  <si>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</si>
  <si>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</si>
  <si>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</si>
  <si>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</si>
  <si>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</si>
  <si>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</si>
  <si>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</si>
  <si>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</si>
  <si>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</si>
  <si>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</si>
  <si>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</si>
  <si>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</si>
  <si>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</si>
  <si>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</si>
  <si>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</si>
  <si>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</si>
  <si>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</si>
  <si>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</si>
  <si>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</si>
  <si>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</si>
  <si>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</si>
  <si>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</si>
  <si>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</si>
  <si>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</si>
  <si>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</si>
  <si>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</si>
  <si>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</si>
  <si>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</si>
  <si>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</si>
  <si>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</si>
  <si>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</si>
  <si>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</si>
  <si>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</si>
  <si>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</si>
  <si>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</si>
  <si>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</si>
  <si>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</si>
  <si>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</si>
  <si>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</si>
  <si>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</si>
  <si>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</si>
  <si>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</si>
  <si>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</si>
  <si>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</si>
  <si>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</si>
  <si>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</si>
  <si>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</si>
  <si>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</si>
  <si>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</si>
  <si>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</si>
  <si>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</si>
  <si>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</si>
  <si>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</si>
  <si>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</si>
  <si>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</si>
  <si>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</si>
  <si>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</si>
  <si>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</si>
  <si>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</si>
  <si>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</si>
  <si>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</si>
  <si>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</si>
  <si>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</si>
  <si>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</si>
  <si>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</si>
  <si>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</si>
  <si>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</si>
  <si>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</si>
  <si>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</si>
  <si>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</si>
  <si>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</si>
  <si>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</si>
  <si>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</si>
  <si>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</si>
  <si>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</si>
  <si>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</si>
  <si>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</si>
  <si>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</si>
  <si>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</si>
  <si>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</si>
  <si>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</si>
  <si>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</si>
  <si>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</si>
  <si>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</si>
  <si>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</si>
  <si>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</si>
  <si>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</si>
  <si>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</si>
  <si>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</si>
  <si>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</si>
  <si>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</si>
  <si>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</si>
  <si>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</si>
  <si>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</si>
  <si>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</si>
  <si>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</si>
  <si>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</si>
  <si>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</si>
  <si>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</si>
  <si>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</si>
  <si>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</si>
  <si>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</si>
  <si>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</si>
  <si>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</si>
  <si>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</si>
  <si>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</si>
  <si>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</si>
  <si>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</si>
  <si>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</si>
  <si>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</si>
  <si>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</si>
  <si>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</si>
  <si>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</si>
  <si>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</si>
  <si>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</si>
  <si>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</si>
  <si>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</si>
  <si>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</si>
  <si>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</si>
  <si>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</si>
  <si>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</si>
  <si>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</si>
  <si>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</si>
  <si>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</si>
  <si>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</si>
  <si>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</si>
  <si>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</si>
  <si>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</si>
  <si>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</si>
  <si>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</si>
  <si>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</si>
  <si>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</si>
  <si>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</si>
  <si>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</si>
  <si>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</si>
  <si>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</si>
  <si>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</si>
  <si>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</si>
  <si>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</si>
  <si>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</si>
  <si>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</si>
  <si>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</si>
  <si>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</si>
  <si>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</si>
  <si>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</si>
  <si>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</si>
  <si>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</si>
  <si>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</si>
  <si>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</si>
  <si>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</si>
  <si>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</si>
  <si>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</si>
  <si>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</si>
  <si>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</si>
  <si>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</si>
  <si>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</si>
  <si>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</si>
  <si>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</si>
  <si>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</si>
  <si>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</si>
  <si>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</si>
  <si>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</si>
  <si>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</si>
  <si>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</si>
  <si>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</si>
  <si>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</si>
  <si>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</si>
  <si>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</si>
  <si>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</si>
  <si>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</si>
  <si>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</si>
  <si>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</si>
  <si>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</si>
  <si>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</si>
  <si>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</si>
  <si>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</si>
  <si>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</si>
  <si>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</si>
  <si>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</si>
  <si>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</si>
  <si>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</si>
  <si>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</si>
  <si>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</si>
  <si>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</si>
  <si>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</si>
  <si>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</si>
  <si>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</si>
  <si>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</si>
  <si>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</si>
  <si>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</si>
  <si>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</si>
  <si>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</si>
  <si>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</si>
  <si>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</si>
  <si>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</si>
  <si>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</si>
  <si>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</si>
  <si>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</si>
  <si>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</si>
  <si>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</si>
  <si>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</si>
  <si>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</si>
  <si>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</si>
  <si>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</si>
  <si>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</si>
  <si>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</si>
  <si>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</si>
  <si>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</si>
  <si>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</si>
  <si>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</si>
  <si>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</si>
  <si>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</si>
  <si>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</si>
  <si>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</si>
  <si>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</si>
  <si>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</si>
  <si>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</si>
  <si>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</si>
  <si>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</si>
  <si>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</si>
  <si>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</si>
  <si>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</si>
  <si>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</si>
  <si>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</si>
  <si>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</si>
  <si>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</si>
  <si>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</si>
  <si>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</si>
  <si>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</si>
  <si>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</si>
  <si>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</si>
  <si>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</si>
  <si>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</si>
  <si>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</si>
  <si>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</si>
  <si>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</si>
  <si>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</si>
  <si>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</si>
  <si>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</si>
  <si>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</si>
  <si>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</si>
  <si>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</si>
  <si>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</si>
  <si>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</si>
  <si>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</si>
  <si>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</si>
  <si>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</si>
  <si>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</si>
  <si>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</si>
  <si>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</si>
  <si>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</si>
  <si>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</si>
  <si>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</si>
  <si>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</si>
  <si>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</si>
  <si>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</si>
  <si>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</si>
  <si>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</si>
  <si>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</si>
  <si>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</si>
  <si>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</si>
  <si>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</si>
  <si>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</si>
  <si>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</si>
  <si>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</si>
  <si>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</si>
  <si>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</si>
  <si>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</si>
  <si>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</si>
  <si>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</si>
  <si>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</si>
  <si>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</si>
  <si>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</si>
  <si>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</si>
  <si>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</si>
  <si>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</si>
  <si>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</si>
  <si>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</si>
  <si>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</si>
  <si>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</si>
  <si>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</si>
  <si>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</si>
  <si>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</si>
  <si>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</si>
  <si>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</si>
  <si>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</si>
  <si>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</si>
  <si>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</si>
  <si>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</si>
  <si>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</si>
  <si>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</si>
  <si>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</si>
  <si>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</si>
  <si>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</si>
  <si>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</si>
  <si>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</si>
  <si>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</si>
  <si>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</si>
  <si>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</si>
  <si>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</si>
  <si>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</si>
  <si>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</si>
  <si>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</si>
  <si>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</si>
  <si>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</si>
  <si>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</si>
  <si>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</si>
  <si>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</si>
  <si>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</si>
  <si>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</si>
  <si>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</si>
  <si>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</si>
  <si>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</si>
  <si>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</si>
  <si>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</si>
  <si>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</si>
  <si>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</si>
  <si>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</si>
  <si>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</si>
  <si>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</si>
  <si>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</si>
  <si>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</si>
  <si>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</si>
  <si>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</si>
  <si>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</si>
  <si>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</si>
  <si>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</si>
  <si>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</si>
  <si>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</si>
  <si>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</si>
  <si>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</si>
  <si>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</si>
  <si>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</si>
  <si>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</si>
  <si>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</si>
  <si>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</si>
  <si>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</si>
  <si>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</si>
  <si>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</si>
  <si>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</si>
  <si>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</si>
  <si>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</si>
  <si>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</si>
  <si>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</si>
  <si>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</si>
  <si>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</si>
  <si>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</si>
  <si>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</si>
  <si>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</si>
  <si>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</si>
  <si>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</si>
  <si>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</si>
  <si>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</si>
  <si>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</si>
  <si>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</si>
  <si>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</si>
  <si>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</si>
  <si>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</si>
  <si>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</si>
  <si>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</si>
  <si>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</si>
  <si>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</si>
  <si>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</si>
  <si>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</si>
  <si>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</si>
  <si>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</si>
  <si>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</si>
  <si>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</si>
  <si>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</si>
  <si>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</si>
  <si>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</si>
  <si>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</si>
  <si>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</si>
  <si>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</si>
  <si>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</si>
  <si>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</si>
  <si>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</si>
  <si>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</si>
  <si>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</si>
  <si>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</si>
  <si>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</si>
  <si>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</si>
  <si>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</si>
  <si>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</si>
  <si>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</si>
  <si>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</si>
  <si>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</si>
  <si>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</si>
  <si>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</si>
  <si>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</si>
  <si>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</si>
  <si>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</si>
  <si>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</si>
  <si>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</si>
  <si>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</si>
  <si>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</si>
  <si>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</si>
  <si>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</si>
  <si>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</si>
  <si>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</si>
  <si>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</si>
  <si>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</si>
  <si>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</si>
  <si>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</si>
  <si>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</si>
  <si>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</si>
  <si>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</si>
  <si>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</si>
  <si>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</si>
  <si>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</si>
  <si>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</si>
  <si>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</si>
  <si>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</si>
  <si>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</si>
  <si>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</si>
  <si>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</si>
  <si>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</si>
  <si>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</si>
  <si>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</si>
  <si>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</si>
  <si>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</si>
  <si>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</si>
  <si>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</si>
  <si>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</si>
  <si>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</si>
  <si>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</si>
  <si>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</si>
  <si>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</si>
  <si>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</si>
  <si>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</si>
  <si>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</si>
  <si>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</si>
  <si>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</si>
  <si>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</si>
  <si>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</si>
  <si>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</si>
  <si>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</si>
  <si>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</si>
  <si>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</si>
  <si>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</si>
  <si>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</si>
  <si>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</si>
  <si>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</si>
  <si>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</si>
  <si>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</si>
  <si>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</si>
  <si>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</si>
  <si>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</si>
  <si>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</si>
  <si>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</si>
  <si>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</si>
  <si>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</si>
  <si>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</si>
  <si>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</si>
  <si>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</si>
  <si>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</si>
  <si>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</si>
  <si>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</si>
  <si>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</si>
  <si>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</si>
  <si>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</si>
  <si>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</si>
  <si>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</si>
  <si>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</si>
  <si>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</si>
  <si>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</si>
  <si>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</si>
  <si>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</si>
  <si>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</si>
  <si>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</si>
  <si>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</si>
  <si>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</si>
  <si>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</si>
  <si>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</si>
  <si>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</si>
  <si>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</si>
  <si>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</si>
  <si>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</si>
  <si>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</si>
  <si>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</si>
  <si>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</si>
  <si>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</si>
  <si>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</si>
  <si>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</si>
  <si>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</si>
  <si>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</si>
  <si>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</si>
  <si>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</si>
  <si>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</si>
  <si>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</si>
  <si>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</si>
  <si>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</si>
  <si>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</si>
  <si>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</si>
  <si>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</si>
  <si>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</si>
  <si>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</si>
  <si>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</si>
  <si>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</si>
  <si>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</si>
  <si>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</si>
  <si>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</si>
  <si>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</si>
  <si>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</si>
  <si>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</si>
  <si>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</si>
  <si>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</si>
  <si>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</si>
  <si>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</si>
  <si>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</si>
  <si>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</si>
  <si>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</si>
  <si>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</si>
  <si>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</si>
  <si>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</si>
  <si>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</si>
  <si>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</si>
  <si>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</si>
  <si>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</si>
  <si>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</si>
  <si>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</si>
  <si>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</si>
  <si>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</si>
  <si>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</si>
  <si>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</si>
  <si>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</si>
  <si>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</si>
  <si>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</si>
  <si>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</si>
  <si>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</si>
  <si>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</si>
  <si>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</si>
  <si>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</si>
  <si>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</si>
  <si>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</si>
  <si>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</si>
  <si>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</si>
  <si>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</si>
  <si>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</si>
  <si>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</si>
  <si>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</si>
  <si>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</si>
  <si>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</si>
  <si>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</si>
  <si>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</si>
  <si>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</si>
  <si>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</si>
  <si>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</si>
  <si>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</si>
  <si>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</si>
  <si>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</si>
  <si>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</si>
  <si>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</si>
  <si>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</si>
  <si>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</si>
  <si>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</si>
  <si>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</si>
  <si>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</si>
  <si>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</si>
  <si>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</si>
  <si>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</si>
  <si>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</si>
  <si>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</si>
  <si>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</si>
  <si>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</si>
  <si>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</si>
  <si>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</si>
  <si>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</si>
  <si>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</si>
  <si>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</si>
  <si>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</si>
  <si>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</si>
  <si>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</si>
  <si>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</si>
  <si>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</si>
  <si>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</si>
  <si>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</si>
  <si>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</si>
  <si>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</si>
  <si>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</si>
  <si>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</si>
  <si>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</si>
  <si>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</si>
  <si>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</si>
  <si>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</si>
  <si>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</si>
  <si>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</si>
  <si>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</si>
  <si>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</si>
  <si>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</si>
  <si>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</si>
  <si>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</si>
  <si>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</si>
  <si>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</si>
  <si>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</si>
  <si>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</si>
  <si>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</si>
  <si>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</si>
  <si>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</si>
  <si>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</si>
  <si>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</si>
  <si>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</si>
  <si>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</si>
  <si>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</si>
  <si>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</si>
  <si>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</si>
  <si>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</si>
  <si>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</si>
  <si>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</si>
  <si>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</si>
  <si>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</si>
  <si>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</si>
  <si>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</si>
  <si>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</si>
  <si>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</si>
  <si>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</si>
  <si>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</si>
  <si>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</si>
  <si>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</si>
  <si>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</si>
  <si>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</si>
  <si>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</si>
  <si>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</si>
  <si>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</si>
  <si>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</si>
  <si>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</si>
  <si>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</si>
  <si>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</si>
  <si>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</si>
  <si>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</si>
  <si>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</si>
  <si>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</si>
  <si>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</si>
  <si>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</si>
  <si>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</si>
  <si>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</si>
  <si>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</si>
  <si>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</si>
  <si>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</si>
  <si>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</si>
  <si>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</si>
  <si>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</si>
  <si>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</si>
  <si>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</si>
  <si>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</si>
  <si>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</si>
  <si>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</si>
  <si>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</si>
  <si>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</si>
  <si>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</si>
  <si>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</si>
  <si>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</si>
  <si>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</si>
  <si>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</si>
  <si>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</si>
  <si>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</si>
  <si>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</si>
  <si>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</si>
  <si>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</si>
  <si>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</si>
  <si>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</si>
  <si>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</si>
  <si>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</si>
  <si>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</si>
  <si>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</si>
  <si>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</si>
  <si>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</si>
  <si>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</si>
  <si>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</si>
  <si>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</si>
  <si>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</si>
  <si>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</si>
  <si>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</si>
  <si>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</si>
  <si>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</si>
  <si>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</si>
  <si>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</si>
  <si>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</si>
  <si>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</si>
  <si>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</si>
  <si>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</si>
  <si>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</si>
  <si>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</si>
  <si>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</si>
  <si>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</si>
  <si>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</si>
  <si>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</si>
  <si>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</si>
  <si>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</si>
  <si>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</si>
  <si>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</si>
  <si>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</si>
  <si>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</si>
  <si>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</si>
  <si>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</si>
  <si>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</si>
  <si>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</si>
  <si>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</si>
  <si>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</si>
  <si>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</si>
  <si>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</si>
  <si>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</si>
  <si>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</si>
  <si>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</si>
  <si>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</si>
  <si>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</si>
  <si>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</si>
  <si>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</si>
  <si>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</si>
  <si>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</si>
  <si>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</si>
  <si>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</si>
  <si>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</si>
  <si>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</si>
  <si>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</si>
  <si>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</si>
  <si>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</si>
  <si>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</si>
  <si>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</si>
  <si>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</si>
  <si>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</si>
  <si>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</si>
  <si>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</si>
  <si>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</si>
  <si>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</si>
  <si>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</si>
  <si>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</si>
  <si>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</si>
  <si>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</si>
  <si>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</si>
  <si>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</si>
  <si>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</si>
  <si>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</si>
  <si>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</si>
  <si>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</si>
  <si>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</si>
  <si>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</si>
  <si>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</si>
  <si>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</si>
  <si>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</si>
  <si>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</si>
  <si>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</si>
  <si>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</si>
  <si>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</si>
  <si>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</si>
  <si>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</si>
  <si>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</si>
  <si>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</si>
  <si>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</si>
  <si>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</si>
  <si>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</si>
  <si>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</si>
  <si>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</si>
  <si>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</si>
  <si>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</si>
  <si>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</si>
  <si>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</si>
  <si>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</si>
  <si>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</si>
  <si>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</si>
  <si>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</si>
  <si>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</si>
  <si>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</si>
  <si>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</si>
  <si>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</si>
  <si>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</si>
  <si>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</si>
  <si>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</si>
  <si>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</si>
  <si>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</si>
  <si>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</si>
  <si>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</si>
  <si>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</si>
  <si>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</si>
  <si>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</si>
  <si>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</si>
  <si>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</si>
  <si>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</si>
  <si>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</si>
  <si>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</si>
  <si>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</si>
  <si>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</si>
  <si>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</si>
  <si>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</si>
  <si>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</si>
  <si>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</si>
  <si>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</si>
  <si>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</si>
  <si>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</si>
  <si>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</si>
  <si>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</si>
  <si>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</si>
  <si>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</si>
  <si>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</si>
  <si>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</si>
  <si>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</si>
  <si>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</si>
  <si>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</si>
  <si>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</si>
  <si>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</si>
  <si>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</si>
  <si>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</si>
  <si>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</si>
  <si>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</si>
  <si>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</si>
  <si>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</si>
  <si>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</si>
  <si>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</si>
  <si>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</si>
  <si>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</si>
  <si>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</si>
  <si>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</si>
  <si>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</si>
  <si>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</si>
  <si>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</si>
  <si>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</si>
  <si>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</si>
  <si>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</si>
  <si>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</si>
  <si>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</si>
  <si>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</si>
  <si>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</si>
  <si>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</si>
  <si>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</si>
  <si>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</si>
  <si>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</si>
  <si>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</si>
  <si>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</si>
  <si>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</si>
  <si>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</si>
  <si>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</si>
  <si>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</si>
  <si>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</si>
  <si>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</si>
  <si>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</si>
  <si>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</si>
  <si>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</si>
  <si>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</si>
  <si>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</si>
  <si>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</si>
  <si>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</si>
  <si>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</si>
  <si>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</si>
  <si>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</si>
  <si>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</si>
  <si>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</si>
  <si>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</si>
  <si>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</si>
  <si>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</si>
  <si>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</si>
  <si>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</si>
  <si>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</si>
  <si>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</si>
  <si>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</si>
  <si>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</si>
  <si>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</si>
  <si>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</si>
  <si>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</si>
  <si>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</si>
  <si>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</si>
  <si>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</si>
  <si>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</si>
  <si>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</si>
  <si>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</si>
  <si>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</si>
  <si>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</si>
  <si>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</si>
  <si>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</si>
  <si>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</si>
  <si>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</si>
  <si>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</si>
  <si>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</si>
  <si>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</si>
  <si>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</si>
  <si>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</si>
  <si>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</si>
  <si>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</si>
  <si>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</si>
  <si>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</si>
  <si>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</si>
  <si>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</si>
  <si>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</si>
  <si>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</si>
  <si>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</si>
  <si>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</si>
  <si>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</si>
  <si>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</si>
  <si>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</si>
  <si>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</si>
  <si>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</si>
  <si>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</si>
  <si>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</si>
  <si>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</si>
  <si>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</si>
  <si>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</si>
  <si>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</si>
  <si>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</si>
  <si>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</si>
  <si>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</si>
  <si>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</si>
  <si>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</si>
  <si>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</si>
  <si>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</si>
  <si>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</si>
  <si>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</si>
  <si>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</si>
  <si>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</si>
  <si>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</si>
  <si>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</si>
  <si>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</si>
  <si>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</si>
  <si>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</si>
  <si>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</si>
  <si>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</si>
  <si>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</si>
  <si>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</si>
  <si>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</si>
  <si>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</si>
  <si>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</si>
  <si>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</si>
  <si>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</si>
  <si>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</si>
  <si>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</si>
  <si>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</si>
  <si>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</si>
  <si>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</si>
  <si>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</si>
  <si>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</si>
  <si>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</si>
  <si>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</si>
  <si>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</si>
  <si>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</si>
  <si>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</si>
  <si>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</si>
  <si>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</si>
  <si>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</si>
  <si>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</si>
  <si>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</si>
  <si>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</si>
  <si>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</si>
  <si>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</si>
  <si>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</si>
  <si>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</si>
  <si>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</si>
  <si>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</si>
  <si>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</si>
  <si>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</si>
  <si>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</si>
  <si>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</si>
  <si>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</si>
  <si>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</si>
  <si>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</si>
  <si>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</si>
  <si>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</si>
  <si>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</si>
  <si>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</si>
  <si>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</si>
  <si>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</si>
  <si>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</si>
  <si>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</si>
  <si>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</si>
  <si>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</si>
  <si>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</si>
  <si>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</si>
  <si>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</si>
  <si>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</si>
  <si>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</si>
  <si>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</si>
  <si>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</si>
  <si>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</si>
  <si>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</si>
  <si>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</si>
  <si>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</si>
  <si>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</si>
  <si>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</si>
  <si>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</si>
  <si>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</si>
  <si>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</si>
  <si>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</si>
  <si>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</si>
  <si>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</si>
  <si>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</si>
  <si>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</si>
  <si>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</si>
  <si>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</si>
  <si>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</si>
  <si>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</si>
  <si>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</si>
  <si>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</si>
  <si>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</si>
  <si>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</si>
  <si>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</si>
  <si>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</si>
  <si>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</si>
  <si>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</si>
  <si>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</si>
  <si>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</si>
  <si>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</si>
  <si>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</si>
  <si>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</si>
  <si>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</si>
  <si>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</si>
  <si>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</si>
  <si>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</si>
  <si>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</si>
  <si>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</si>
  <si>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</si>
  <si>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</si>
  <si>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</si>
  <si>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</si>
  <si>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</si>
  <si>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</si>
  <si>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</si>
  <si>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</si>
  <si>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</si>
  <si>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</si>
  <si>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</si>
  <si>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</si>
  <si>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</si>
  <si>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</si>
  <si>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</si>
  <si>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</si>
  <si>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</si>
  <si>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</si>
  <si>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</si>
  <si>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</si>
  <si>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</si>
  <si>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</si>
  <si>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</si>
  <si>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</si>
  <si>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</si>
  <si>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</si>
  <si>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</si>
  <si>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</si>
  <si>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</si>
  <si>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</si>
  <si>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</si>
  <si>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</si>
  <si>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</si>
  <si>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</si>
  <si>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</si>
  <si>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</si>
  <si>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</si>
  <si>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</si>
  <si>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</si>
  <si>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</si>
  <si>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</si>
  <si>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</si>
  <si>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</si>
  <si>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</si>
  <si>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</si>
  <si>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</si>
  <si>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</si>
  <si>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</si>
  <si>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</si>
  <si>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</si>
  <si>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</si>
  <si>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</si>
  <si>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</si>
  <si>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</si>
  <si>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</si>
  <si>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</si>
  <si>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</si>
  <si>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</si>
  <si>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</si>
  <si>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</si>
  <si>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</si>
  <si>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</si>
  <si>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</si>
  <si>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</si>
  <si>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</si>
  <si>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</si>
  <si>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</si>
  <si>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</si>
  <si>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</si>
  <si>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</si>
  <si>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</si>
  <si>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</si>
  <si>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</si>
  <si>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</si>
  <si>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</si>
  <si>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</si>
  <si>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</si>
  <si>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</si>
  <si>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</si>
  <si>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</si>
  <si>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</si>
  <si>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</si>
  <si>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</si>
  <si>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</si>
  <si>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</si>
  <si>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</si>
  <si>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</si>
  <si>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</si>
  <si>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</si>
  <si>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</si>
  <si>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</si>
  <si>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</si>
  <si>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</si>
  <si>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</si>
  <si>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</si>
  <si>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</si>
  <si>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</si>
  <si>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</si>
  <si>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</si>
  <si>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</si>
  <si>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</si>
  <si>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</si>
  <si>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</si>
  <si>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</si>
  <si>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</si>
  <si>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</si>
  <si>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</si>
  <si>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</si>
  <si>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</si>
  <si>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</si>
  <si>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</si>
  <si>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</si>
  <si>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</si>
  <si>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</si>
  <si>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</si>
  <si>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</si>
  <si>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</si>
  <si>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</si>
  <si>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</si>
  <si>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</si>
  <si>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</si>
  <si>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</si>
  <si>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</si>
  <si>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</si>
  <si>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</si>
  <si>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</si>
  <si>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</si>
  <si>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</si>
  <si>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</si>
  <si>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</si>
  <si>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</si>
  <si>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</si>
  <si>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</si>
  <si>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</si>
  <si>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</si>
  <si>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</si>
  <si>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</si>
  <si>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</si>
  <si>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</si>
  <si>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</si>
  <si>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</si>
  <si>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</si>
  <si>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</si>
  <si>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</si>
  <si>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</si>
  <si>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</si>
  <si>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</si>
  <si>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</si>
  <si>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</si>
  <si>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</si>
  <si>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</si>
  <si>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</si>
  <si>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</si>
  <si>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</si>
  <si>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</si>
  <si>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</si>
  <si>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</si>
  <si>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</si>
  <si>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</si>
  <si>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</si>
  <si>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</si>
  <si>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</si>
  <si>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</si>
  <si>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</si>
  <si>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</si>
  <si>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</si>
  <si>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</si>
  <si>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</si>
  <si>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</si>
  <si>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</si>
  <si>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</si>
  <si>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</si>
  <si>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</si>
  <si>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</si>
  <si>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</si>
  <si>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</si>
  <si>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</si>
  <si>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</si>
  <si>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</si>
  <si>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</si>
  <si>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</si>
  <si>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</si>
  <si>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</si>
  <si>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</si>
  <si>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</si>
  <si>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</si>
  <si>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</si>
  <si>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</si>
  <si>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</si>
  <si>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</si>
  <si>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</si>
  <si>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</si>
  <si>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</si>
  <si>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</si>
  <si>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</si>
  <si>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</si>
  <si>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</si>
  <si>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</si>
  <si>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</si>
  <si>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</si>
  <si>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</si>
  <si>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</si>
  <si>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</si>
  <si>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</si>
  <si>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</si>
  <si>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</si>
  <si>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</si>
  <si>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</si>
  <si>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</si>
  <si>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</si>
  <si>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</si>
  <si>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</si>
  <si>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</si>
  <si>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</si>
  <si>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</si>
  <si>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</si>
  <si>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</si>
  <si>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</si>
  <si>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</si>
  <si>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</si>
  <si>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</si>
  <si>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</si>
  <si>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</si>
  <si>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</si>
  <si>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</si>
  <si>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</si>
  <si>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</si>
  <si>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</si>
  <si>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</si>
  <si>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</si>
  <si>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</si>
  <si>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</si>
  <si>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</si>
  <si>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</si>
  <si>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</si>
  <si>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</si>
  <si>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</si>
  <si>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</si>
  <si>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</si>
  <si>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</si>
  <si>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</si>
  <si>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</si>
  <si>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</si>
  <si>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</si>
  <si>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</si>
  <si>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</si>
  <si>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</si>
  <si>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</si>
  <si>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</si>
  <si>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</si>
  <si>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</si>
  <si>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</si>
  <si>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</si>
  <si>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</si>
  <si>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</si>
  <si>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</si>
  <si>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</si>
  <si>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</si>
  <si>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</si>
  <si>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</si>
  <si>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</si>
  <si>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</si>
  <si>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</si>
  <si>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</si>
  <si>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</si>
  <si>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</si>
  <si>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</si>
  <si>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</si>
  <si>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</si>
  <si>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</si>
  <si>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</si>
  <si>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</si>
  <si>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</si>
  <si>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</si>
  <si>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</si>
  <si>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</si>
  <si>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</si>
  <si>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</si>
  <si>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</si>
  <si>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</si>
  <si>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</si>
  <si>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</si>
  <si>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</si>
  <si>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</si>
  <si>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</si>
  <si>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</si>
  <si>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</si>
  <si>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</si>
  <si>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</si>
  <si>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</si>
  <si>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</si>
  <si>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</si>
  <si>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</si>
  <si>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</si>
  <si>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</si>
  <si>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</si>
  <si>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</si>
  <si>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</si>
  <si>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</si>
  <si>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</si>
  <si>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</si>
  <si>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</si>
  <si>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</si>
  <si>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</si>
  <si>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</si>
  <si>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</si>
  <si>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</si>
  <si>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</si>
  <si>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</si>
  <si>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</si>
  <si>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</si>
  <si>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</si>
  <si>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</si>
  <si>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</si>
  <si>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</si>
  <si>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</si>
  <si>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</si>
  <si>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</si>
  <si>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</si>
  <si>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</si>
  <si>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</si>
  <si>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</si>
  <si>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</si>
  <si>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</si>
  <si>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</si>
  <si>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</si>
  <si>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</si>
  <si>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</si>
  <si>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</si>
  <si>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</si>
  <si>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</si>
  <si>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</si>
  <si>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</si>
  <si>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</si>
  <si>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</si>
  <si>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</si>
  <si>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</si>
  <si>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</si>
  <si>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</si>
  <si>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</si>
  <si>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</si>
  <si>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</si>
  <si>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</si>
  <si>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</si>
  <si>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</si>
  <si>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</si>
  <si>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</si>
  <si>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</si>
  <si>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</si>
  <si>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</si>
  <si>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</si>
  <si>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</si>
  <si>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</si>
  <si>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</si>
  <si>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</si>
  <si>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</si>
  <si>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</si>
  <si>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</si>
  <si>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</si>
  <si>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</si>
  <si>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</si>
  <si>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</si>
  <si>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</si>
  <si>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</si>
  <si>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</si>
  <si>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</si>
  <si>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</si>
  <si>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</si>
  <si>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</si>
  <si>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</si>
  <si>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</si>
  <si>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</si>
  <si>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</si>
  <si>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</si>
  <si>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</si>
  <si>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</si>
  <si>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</si>
  <si>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</si>
  <si>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</si>
  <si>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</si>
  <si>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</si>
  <si>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</si>
  <si>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</si>
  <si>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</si>
  <si>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</si>
  <si>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</si>
  <si>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</si>
  <si>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</si>
  <si>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</si>
  <si>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</si>
  <si>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</si>
  <si>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</si>
  <si>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</si>
  <si>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</si>
  <si>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</si>
  <si>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</si>
  <si>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</si>
  <si>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</si>
  <si>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</si>
  <si>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</si>
  <si>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</si>
  <si>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</si>
  <si>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</si>
  <si>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</si>
  <si>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</si>
  <si>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</si>
  <si>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</si>
  <si>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</si>
  <si>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</si>
  <si>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</si>
  <si>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</si>
  <si>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</si>
  <si>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</si>
  <si>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</si>
  <si>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</si>
  <si>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</si>
  <si>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</si>
  <si>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</si>
  <si>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</si>
  <si>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</si>
  <si>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</si>
  <si>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</si>
  <si>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</si>
  <si>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</si>
  <si>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</si>
  <si>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</si>
  <si>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</si>
  <si>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</si>
  <si>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</si>
  <si>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</si>
  <si>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</si>
  <si>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</si>
  <si>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</si>
  <si>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</si>
  <si>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</si>
  <si>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</si>
  <si>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</si>
  <si>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</si>
  <si>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</si>
  <si>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</si>
  <si>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</si>
  <si>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</si>
  <si>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</si>
  <si>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</si>
  <si>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</si>
  <si>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</si>
  <si>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</si>
  <si>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</si>
  <si>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</si>
  <si>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</si>
  <si>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</si>
  <si>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</si>
  <si>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</si>
  <si>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</si>
  <si>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</si>
  <si>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</si>
  <si>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</si>
  <si>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</si>
  <si>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</si>
  <si>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</si>
  <si>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</si>
  <si>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</si>
  <si>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</si>
  <si>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</si>
  <si>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</si>
  <si>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</si>
  <si>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</si>
  <si>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</si>
  <si>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</si>
  <si>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</si>
  <si>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</si>
  <si>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</si>
  <si>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</si>
  <si>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</si>
  <si>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</si>
  <si>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</si>
  <si>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</si>
  <si>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</si>
  <si>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</si>
  <si>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</si>
  <si>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</si>
  <si>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</si>
  <si>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</si>
  <si>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</si>
  <si>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</si>
  <si>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</si>
  <si>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</si>
  <si>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</si>
  <si>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</si>
  <si>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</si>
  <si>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</si>
  <si>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</si>
  <si>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</si>
  <si>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</si>
  <si>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</si>
  <si>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</si>
  <si>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</si>
  <si>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</si>
  <si>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</si>
  <si>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</si>
  <si>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</si>
  <si>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</si>
  <si>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</si>
  <si>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</si>
  <si>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</si>
  <si>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</si>
  <si>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</si>
  <si>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</si>
  <si>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</si>
  <si>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</si>
  <si>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</si>
  <si>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</si>
  <si>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</si>
  <si>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</si>
  <si>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</si>
  <si>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</si>
  <si>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</si>
  <si>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</si>
  <si>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</si>
  <si>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</si>
  <si>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</si>
  <si>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</si>
  <si>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</si>
  <si>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</si>
  <si>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</si>
  <si>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</si>
  <si>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</si>
  <si>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</si>
  <si>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</si>
  <si>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</si>
  <si>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</si>
  <si>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</si>
  <si>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</si>
  <si>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</si>
  <si>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</si>
  <si>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</si>
  <si>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</si>
  <si>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</si>
  <si>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</si>
  <si>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</si>
  <si>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</si>
  <si>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</si>
  <si>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</si>
  <si>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</si>
  <si>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</si>
  <si>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</si>
  <si>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</si>
  <si>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</si>
  <si>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</si>
  <si>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</si>
  <si>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</si>
  <si>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</si>
  <si>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</si>
  <si>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</si>
  <si>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</si>
  <si>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</si>
  <si>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</si>
  <si>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</si>
  <si>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</si>
  <si>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</si>
  <si>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</si>
  <si>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</si>
  <si>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</si>
  <si>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</si>
  <si>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</si>
  <si>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</si>
  <si>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</si>
  <si>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</si>
  <si>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</si>
  <si>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</si>
  <si>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</si>
  <si>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</si>
  <si>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</si>
  <si>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</si>
  <si>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</si>
  <si>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</si>
  <si>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</si>
  <si>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</si>
  <si>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</si>
  <si>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</si>
  <si>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</si>
  <si>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</si>
  <si>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</si>
  <si>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</si>
  <si>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</si>
  <si>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</si>
  <si>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</si>
  <si>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</si>
  <si>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</si>
  <si>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</si>
  <si>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</si>
  <si>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</si>
  <si>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</si>
  <si>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</si>
  <si>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</si>
  <si>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</si>
  <si>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</si>
  <si>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</si>
  <si>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</si>
  <si>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</si>
  <si>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</si>
  <si>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</si>
  <si>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</si>
  <si>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</si>
  <si>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</si>
  <si>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</si>
  <si>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</si>
  <si>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</si>
  <si>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</si>
  <si>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</si>
  <si>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</si>
  <si>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</si>
  <si>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</si>
  <si>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</si>
  <si>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</si>
  <si>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</si>
  <si>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</si>
  <si>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</si>
  <si>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</si>
  <si>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</si>
  <si>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</si>
  <si>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</si>
  <si>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</si>
  <si>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</si>
  <si>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</si>
  <si>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</si>
  <si>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</si>
  <si>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</si>
  <si>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</si>
  <si>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</si>
  <si>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</si>
  <si>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</si>
  <si>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</si>
  <si>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</si>
  <si>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</si>
  <si>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</si>
  <si>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</si>
  <si>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</si>
  <si>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</si>
  <si>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</si>
  <si>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</si>
  <si>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</si>
  <si>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</si>
  <si>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</si>
  <si>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</si>
  <si>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</si>
  <si>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</si>
  <si>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</si>
  <si>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</si>
  <si>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</si>
  <si>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</si>
  <si>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</si>
  <si>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</si>
  <si>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</si>
  <si>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</si>
  <si>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</si>
  <si>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</si>
  <si>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</si>
  <si>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</si>
  <si>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</si>
  <si>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</si>
  <si>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</si>
  <si>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</si>
  <si>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</si>
  <si>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</si>
  <si>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</si>
  <si>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</si>
  <si>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</si>
  <si>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</si>
  <si>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</si>
  <si>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</si>
  <si>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</si>
  <si>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</si>
  <si>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</si>
  <si>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</si>
  <si>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</si>
  <si>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</si>
  <si>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</si>
  <si>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</si>
  <si>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</si>
  <si>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</si>
  <si>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</si>
  <si>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</si>
  <si>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</si>
  <si>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</si>
  <si>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</si>
  <si>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</si>
  <si>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</si>
  <si>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</si>
  <si>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</si>
  <si>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</si>
  <si>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</si>
  <si>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</si>
  <si>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</si>
  <si>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</si>
  <si>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</si>
  <si>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</si>
  <si>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</si>
  <si>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</si>
  <si>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</si>
  <si>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</si>
  <si>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</si>
  <si>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</si>
  <si>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</si>
  <si>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</si>
  <si>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</si>
  <si>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</si>
  <si>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</si>
  <si>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</si>
  <si>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</si>
  <si>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</si>
  <si>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</si>
  <si>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</si>
  <si>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</si>
  <si>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</si>
  <si>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</si>
  <si>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</si>
  <si>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</si>
  <si>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</si>
  <si>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</si>
  <si>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</si>
  <si>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</si>
  <si>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</si>
  <si>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</si>
  <si>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</si>
  <si>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</si>
  <si>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</si>
  <si>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</si>
  <si>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</si>
  <si>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</si>
  <si>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</si>
  <si>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</si>
  <si>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</si>
  <si>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</si>
  <si>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</si>
  <si>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</si>
  <si>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</si>
  <si>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</si>
  <si>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</si>
  <si>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</si>
  <si>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</si>
  <si>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</si>
  <si>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</si>
  <si>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</si>
  <si>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</si>
  <si>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</si>
  <si>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</si>
  <si>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</si>
  <si>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</si>
  <si>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</si>
  <si>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</si>
  <si>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</si>
  <si>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</si>
  <si>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</si>
  <si>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</si>
  <si>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</si>
  <si>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</si>
  <si>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</si>
  <si>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</si>
  <si>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</si>
  <si>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</si>
  <si>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</si>
  <si>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</si>
  <si>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</si>
  <si>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</si>
  <si>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</si>
  <si>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</si>
  <si>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</si>
  <si>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</si>
  <si>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</si>
  <si>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</si>
  <si>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</si>
  <si>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</si>
  <si>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</si>
  <si>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</si>
  <si>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</si>
  <si>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</si>
  <si>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</si>
  <si>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</si>
  <si>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</si>
  <si>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</si>
  <si>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</si>
  <si>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</si>
  <si>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</si>
  <si>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</si>
  <si>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</si>
  <si>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</si>
  <si>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</si>
  <si>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</si>
  <si>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</si>
  <si>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</si>
  <si>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</si>
  <si>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</si>
  <si>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</si>
  <si>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</si>
  <si>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</si>
  <si>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</si>
  <si>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</si>
  <si>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</si>
  <si>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</si>
  <si>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</si>
  <si>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</si>
  <si>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</si>
  <si>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</si>
  <si>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</si>
  <si>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</si>
  <si>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</si>
  <si>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</si>
  <si>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</si>
  <si>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</si>
  <si>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</si>
  <si>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</si>
  <si>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</si>
  <si>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</si>
  <si>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</si>
  <si>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</si>
  <si>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</si>
  <si>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</si>
  <si>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</si>
  <si>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</si>
  <si>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</si>
  <si>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</si>
  <si>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</si>
  <si>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</si>
  <si>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</si>
  <si>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</si>
  <si>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</si>
  <si>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</si>
  <si>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</si>
  <si>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</si>
  <si>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</si>
  <si>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</si>
  <si>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</si>
  <si>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</si>
  <si>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</si>
  <si>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</si>
  <si>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</si>
  <si>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</si>
  <si>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</si>
  <si>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</si>
  <si>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</si>
  <si>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</si>
  <si>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</si>
  <si>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</si>
  <si>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</si>
  <si>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</si>
  <si>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</si>
  <si>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</si>
  <si>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</si>
  <si>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</si>
  <si>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</si>
  <si>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</si>
  <si>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</si>
  <si>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</si>
  <si>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</si>
  <si>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</si>
  <si>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</si>
  <si>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</si>
  <si>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</si>
  <si>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</si>
  <si>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</si>
  <si>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</si>
  <si>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</si>
  <si>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</si>
  <si>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</si>
  <si>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</si>
  <si>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</si>
  <si>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</si>
  <si>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</si>
  <si>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</si>
  <si>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</si>
  <si>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</si>
  <si>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</si>
  <si>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</si>
  <si>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</si>
  <si>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</si>
  <si>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</si>
  <si>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</si>
  <si>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</si>
  <si>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</si>
  <si>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</si>
  <si>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</si>
  <si>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</si>
  <si>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</si>
  <si>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</si>
  <si>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</si>
  <si>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</si>
  <si>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</si>
  <si>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</si>
  <si>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</si>
  <si>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</si>
  <si>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</si>
  <si>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</si>
  <si>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</si>
  <si>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</si>
  <si>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</si>
  <si>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</si>
  <si>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</si>
  <si>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</si>
  <si>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</si>
  <si>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</si>
  <si>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</si>
  <si>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</si>
  <si>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</si>
  <si>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</si>
  <si>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</si>
  <si>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</si>
  <si>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</si>
  <si>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</si>
  <si>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</si>
  <si>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</si>
  <si>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</si>
  <si>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</si>
  <si>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</si>
  <si>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</si>
  <si>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</si>
  <si>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</si>
  <si>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</si>
  <si>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</si>
  <si>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</si>
  <si>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</si>
  <si>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</si>
  <si>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</si>
  <si>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</si>
  <si>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</si>
  <si>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</si>
  <si>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</si>
  <si>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</si>
  <si>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</si>
  <si>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</si>
  <si>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</si>
  <si>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</si>
  <si>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</si>
  <si>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</si>
  <si>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</si>
  <si>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</si>
  <si>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</si>
  <si>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</si>
  <si>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</si>
  <si>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</si>
  <si>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</si>
  <si>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</si>
  <si>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</si>
  <si>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</si>
  <si>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</si>
  <si>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</si>
  <si>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</si>
  <si>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</si>
  <si>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</si>
  <si>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</si>
  <si>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</si>
  <si>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</si>
  <si>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</si>
  <si>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</si>
  <si>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</si>
  <si>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</si>
  <si>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</si>
  <si>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</si>
  <si>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</si>
  <si>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</si>
  <si>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</si>
  <si>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</si>
  <si>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</si>
  <si>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</si>
  <si>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</si>
  <si>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</si>
  <si>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</si>
  <si>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</si>
  <si>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</si>
  <si>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</si>
  <si>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</si>
  <si>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</si>
  <si>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</si>
  <si>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</si>
  <si>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</si>
  <si>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</si>
  <si>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</si>
  <si>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</si>
  <si>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</si>
  <si>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</si>
  <si>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</si>
  <si>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</si>
  <si>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</si>
  <si>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</si>
  <si>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</si>
  <si>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</si>
  <si>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</si>
  <si>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</si>
  <si>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</si>
  <si>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</si>
  <si>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</si>
  <si>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</si>
  <si>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</si>
  <si>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</si>
  <si>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</si>
  <si>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</si>
  <si>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</si>
  <si>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</si>
  <si>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</si>
  <si>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</si>
  <si>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</si>
  <si>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</si>
  <si>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</si>
  <si>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</si>
  <si>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</si>
  <si>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</si>
  <si>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</si>
  <si>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</si>
  <si>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</si>
  <si>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</si>
  <si>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</si>
  <si>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</si>
  <si>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</si>
  <si>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</si>
  <si>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</si>
  <si>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</si>
  <si>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</si>
  <si>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</si>
  <si>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</si>
  <si>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</si>
  <si>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</si>
  <si>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</si>
  <si>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</si>
  <si>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</si>
  <si>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</si>
  <si>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</si>
  <si>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</si>
  <si>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</si>
  <si>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</si>
  <si>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</si>
  <si>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</si>
  <si>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</si>
  <si>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</si>
  <si>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</si>
  <si>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</si>
  <si>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</si>
  <si>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</si>
  <si>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</si>
  <si>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</si>
  <si>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</si>
  <si>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</si>
  <si>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</si>
  <si>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</si>
  <si>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</si>
  <si>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</si>
  <si>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</si>
  <si>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</si>
  <si>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</si>
  <si>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</si>
  <si>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</si>
  <si>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</si>
  <si>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</si>
  <si>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</si>
  <si>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</si>
  <si>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</si>
  <si>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</si>
  <si>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</si>
  <si>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</si>
  <si>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</si>
  <si>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</si>
  <si>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</si>
  <si>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</si>
  <si>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</si>
  <si>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</si>
  <si>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</si>
  <si>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</si>
  <si>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</si>
  <si>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</si>
  <si>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</si>
  <si>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</si>
  <si>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</si>
  <si>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</si>
  <si>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</si>
  <si>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</si>
  <si>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</si>
  <si>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</si>
  <si>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</si>
  <si>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</si>
  <si>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</si>
  <si>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</si>
  <si>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</si>
  <si>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</si>
  <si>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</si>
  <si>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</si>
  <si>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</si>
  <si>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</si>
  <si>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</si>
  <si>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</si>
  <si>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</si>
  <si>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</si>
  <si>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</si>
  <si>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</si>
  <si>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</si>
  <si>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</si>
  <si>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</si>
  <si>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</si>
  <si>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</si>
  <si>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</si>
  <si>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</si>
  <si>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</si>
  <si>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</si>
  <si>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</si>
  <si>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</si>
  <si>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</si>
  <si>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</si>
  <si>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</si>
  <si>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</si>
  <si>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</si>
  <si>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</si>
  <si>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</si>
  <si>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</si>
  <si>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</si>
  <si>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</si>
  <si>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</si>
  <si>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</si>
  <si>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</si>
  <si>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</si>
  <si>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</si>
  <si>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</si>
  <si>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</si>
  <si>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</si>
  <si>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</si>
  <si>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</si>
  <si>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</si>
  <si>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</si>
  <si>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</si>
  <si>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</si>
  <si>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</si>
  <si>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</si>
  <si>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</si>
  <si>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</si>
  <si>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</si>
  <si>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</si>
  <si>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</si>
  <si>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</si>
  <si>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</si>
  <si>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</si>
  <si>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</si>
  <si>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</si>
  <si>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</si>
  <si>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</si>
  <si>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</si>
  <si>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</si>
  <si>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</si>
  <si>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</si>
  <si>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</si>
  <si>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</si>
  <si>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</si>
  <si>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</si>
  <si>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</si>
  <si>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</si>
  <si>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</si>
  <si>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</si>
  <si>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</si>
  <si>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</si>
  <si>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</si>
  <si>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</si>
  <si>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</si>
  <si>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</si>
  <si>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</si>
  <si>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</si>
  <si>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</si>
  <si>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</si>
  <si>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</si>
  <si>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</si>
  <si>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</si>
  <si>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</si>
  <si>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</si>
  <si>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</si>
  <si>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</si>
  <si>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</si>
  <si>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</si>
  <si>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</si>
  <si>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</si>
  <si>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</si>
  <si>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</si>
  <si>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</si>
  <si>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</si>
  <si>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</si>
  <si>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</si>
  <si>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</si>
  <si>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</si>
  <si>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</si>
  <si>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</si>
  <si>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</si>
  <si>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</si>
  <si>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</si>
  <si>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</si>
  <si>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</si>
  <si>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</si>
  <si>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</si>
  <si>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</si>
  <si>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</si>
  <si>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</si>
  <si>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</si>
  <si>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</si>
  <si>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</si>
  <si>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</si>
  <si>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</si>
  <si>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</si>
  <si>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</si>
  <si>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</si>
  <si>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</si>
  <si>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</si>
  <si>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</si>
  <si>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</si>
  <si>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</si>
  <si>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</si>
  <si>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</si>
  <si>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</si>
  <si>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</si>
  <si>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</si>
  <si>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</si>
  <si>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</si>
  <si>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</si>
  <si>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</si>
  <si>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</si>
  <si>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</si>
  <si>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</si>
  <si>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</si>
  <si>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</si>
  <si>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</si>
  <si>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</si>
  <si>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</si>
  <si>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</si>
  <si>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</si>
  <si>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</si>
  <si>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</si>
  <si>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</si>
  <si>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</si>
  <si>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</si>
  <si>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</si>
  <si>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</si>
  <si>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</si>
  <si>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</si>
  <si>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</si>
  <si>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</si>
  <si>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</si>
  <si>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</si>
  <si>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</si>
  <si>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</si>
  <si>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</si>
  <si>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</si>
  <si>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</si>
  <si>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</si>
  <si>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</si>
  <si>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</si>
  <si>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</si>
  <si>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</si>
  <si>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</si>
  <si>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</si>
  <si>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</si>
  <si>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</si>
  <si>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</si>
  <si>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</si>
  <si>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</si>
  <si>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</si>
  <si>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</si>
  <si>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</si>
  <si>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</si>
  <si>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</si>
  <si>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</si>
  <si>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</si>
  <si>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</si>
  <si>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</si>
  <si>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</si>
  <si>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</si>
  <si>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</si>
  <si>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</si>
  <si>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</si>
  <si>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</si>
  <si>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</si>
  <si>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</si>
  <si>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</si>
  <si>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</si>
  <si>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</si>
  <si>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</si>
  <si>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</si>
  <si>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</si>
  <si>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</si>
  <si>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</si>
  <si>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</si>
  <si>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</si>
  <si>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</si>
  <si>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</si>
  <si>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</si>
  <si>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</si>
  <si>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</si>
  <si>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</si>
  <si>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</si>
  <si>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</si>
  <si>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</si>
  <si>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</si>
  <si>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</si>
  <si>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</si>
  <si>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</si>
  <si>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</si>
  <si>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</si>
  <si>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</si>
  <si>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</si>
  <si>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</si>
  <si>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</si>
  <si>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</si>
  <si>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</si>
  <si>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</si>
  <si>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</si>
  <si>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</si>
  <si>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</si>
  <si>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</si>
  <si>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</si>
  <si>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</si>
  <si>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</si>
  <si>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</si>
  <si>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</si>
  <si>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</si>
  <si>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</si>
  <si>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</si>
  <si>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</si>
  <si>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</si>
  <si>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</si>
  <si>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</si>
  <si>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</si>
  <si>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</si>
  <si>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</si>
  <si>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</si>
  <si>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</si>
  <si>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</si>
  <si>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</si>
  <si>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</si>
  <si>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</si>
  <si>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</si>
  <si>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</si>
  <si>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</si>
  <si>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</si>
  <si>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</si>
  <si>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</si>
  <si>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</si>
  <si>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</si>
  <si>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</si>
  <si>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</si>
  <si>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</si>
  <si>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</si>
  <si>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</si>
  <si>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</si>
  <si>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</si>
  <si>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</si>
  <si>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</si>
  <si>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</si>
  <si>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</si>
  <si>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</si>
  <si>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</si>
  <si>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</si>
  <si>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</si>
  <si>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</si>
  <si>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</si>
  <si>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</si>
  <si>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</si>
  <si>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</si>
  <si>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</si>
  <si>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</si>
  <si>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</si>
  <si>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</si>
  <si>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</si>
  <si>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</si>
  <si>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</si>
  <si>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</si>
  <si>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</si>
  <si>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</si>
  <si>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</si>
  <si>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</si>
  <si>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</si>
  <si>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</si>
  <si>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</si>
  <si>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</si>
  <si>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</si>
  <si>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</si>
  <si>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</si>
  <si>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</si>
  <si>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</si>
  <si>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</si>
  <si>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</si>
  <si>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</si>
  <si>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</si>
  <si>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</si>
  <si>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</si>
  <si>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</si>
  <si>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</si>
  <si>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</si>
  <si>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</si>
  <si>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</si>
  <si>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</si>
  <si>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</si>
  <si>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</si>
  <si>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</si>
  <si>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</si>
  <si>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</si>
  <si>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</si>
  <si>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</si>
  <si>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</si>
  <si>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</si>
  <si>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</si>
  <si>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</si>
  <si>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</si>
  <si>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</si>
  <si>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</si>
  <si>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</si>
  <si>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</si>
  <si>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</si>
  <si>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</si>
  <si>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</si>
  <si>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</si>
  <si>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</si>
  <si>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</si>
  <si>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</si>
  <si>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</si>
  <si>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</si>
  <si>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</si>
  <si>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</si>
  <si>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</si>
  <si>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</si>
  <si>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</si>
  <si>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</si>
  <si>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</si>
  <si>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</si>
  <si>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</si>
  <si>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</si>
  <si>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</si>
  <si>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</si>
  <si>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</si>
  <si>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</si>
  <si>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</si>
  <si>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</si>
  <si>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</si>
  <si>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</si>
  <si>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</si>
  <si>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</si>
  <si>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</si>
  <si>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</si>
  <si>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</si>
  <si>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</si>
  <si>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</si>
  <si>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</si>
  <si>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</si>
  <si>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</si>
  <si>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</si>
  <si>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</si>
  <si>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</si>
  <si>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</si>
  <si>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</si>
  <si>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</si>
  <si>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</si>
  <si>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</si>
  <si>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</si>
  <si>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</si>
  <si>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</si>
  <si>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</si>
  <si>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</si>
  <si>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</si>
  <si>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</si>
  <si>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</si>
  <si>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</si>
  <si>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</si>
  <si>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</si>
  <si>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</si>
  <si>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</si>
  <si>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</si>
  <si>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</si>
  <si>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</si>
  <si>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</si>
  <si>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</si>
  <si>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</si>
  <si>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</si>
  <si>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</si>
  <si>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</si>
  <si>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</si>
  <si>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</si>
  <si>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</si>
  <si>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</si>
  <si>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</si>
  <si>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</si>
  <si>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</si>
  <si>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</si>
  <si>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</si>
  <si>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</si>
  <si>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</si>
  <si>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</si>
  <si>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</si>
  <si>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</si>
  <si>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</si>
  <si>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</si>
  <si>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</si>
  <si>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</si>
  <si>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</si>
  <si>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</si>
  <si>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</si>
  <si>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</si>
  <si>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</si>
  <si>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</si>
  <si>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</si>
  <si>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</si>
  <si>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</si>
  <si>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</si>
  <si>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</si>
  <si>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</si>
  <si>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</si>
  <si>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</si>
  <si>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</si>
  <si>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</si>
  <si>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</si>
  <si>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</si>
  <si>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</si>
  <si>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</si>
  <si>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</si>
  <si>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</si>
  <si>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</si>
  <si>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</si>
  <si>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</si>
  <si>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</si>
  <si>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</si>
  <si>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</si>
  <si>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</si>
  <si>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</si>
  <si>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</si>
  <si>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</si>
  <si>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</si>
  <si>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</si>
  <si>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</si>
  <si>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</si>
  <si>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</si>
  <si>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</si>
  <si>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</si>
  <si>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</si>
  <si>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</si>
  <si>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</si>
  <si>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</si>
  <si>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</si>
  <si>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</si>
  <si>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</si>
  <si>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</si>
  <si>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</si>
  <si>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</si>
  <si>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</si>
  <si>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</si>
  <si>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</si>
  <si>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</si>
  <si>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</si>
  <si>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</si>
  <si>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</si>
  <si>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</si>
  <si>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</si>
  <si>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</si>
  <si>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</si>
  <si>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</si>
  <si>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</si>
  <si>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</si>
  <si>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</si>
  <si>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</si>
  <si>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</si>
  <si>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</si>
  <si>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</si>
  <si>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</si>
  <si>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</si>
  <si>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</si>
  <si>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</si>
  <si>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</si>
  <si>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</si>
  <si>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</si>
  <si>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</si>
  <si>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</si>
  <si>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</si>
  <si>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</si>
  <si>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</si>
  <si>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</si>
  <si>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</si>
  <si>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</si>
  <si>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</si>
  <si>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</si>
  <si>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</si>
  <si>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</si>
  <si>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</si>
  <si>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</si>
  <si>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</si>
  <si>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</si>
  <si>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</si>
  <si>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</si>
  <si>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</si>
  <si>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</si>
  <si>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</si>
  <si>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</si>
  <si>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</si>
  <si>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</si>
  <si>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</si>
  <si>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</si>
  <si>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</si>
  <si>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</si>
  <si>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</si>
  <si>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</si>
  <si>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</si>
  <si>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</si>
  <si>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</si>
  <si>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</si>
  <si>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</si>
  <si>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</si>
  <si>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</si>
  <si>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</si>
  <si>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</si>
  <si>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</si>
  <si>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</si>
  <si>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</si>
  <si>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</si>
  <si>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</si>
  <si>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</si>
  <si>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</si>
  <si>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</si>
  <si>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</si>
  <si>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</si>
  <si>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</si>
  <si>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</si>
  <si>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</si>
  <si>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</si>
  <si>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</si>
  <si>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</si>
  <si>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</si>
  <si>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</si>
  <si>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</si>
  <si>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</si>
  <si>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</si>
  <si>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</si>
  <si>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</si>
  <si>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</si>
  <si>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</si>
  <si>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</si>
  <si>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</si>
  <si>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</si>
  <si>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</si>
  <si>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</si>
  <si>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</si>
  <si>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</si>
  <si>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</si>
  <si>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</si>
  <si>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</si>
  <si>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</si>
  <si>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</si>
  <si>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</si>
  <si>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</si>
  <si>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</si>
  <si>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</si>
  <si>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</si>
  <si>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</si>
  <si>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</si>
  <si>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</si>
  <si>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</si>
  <si>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</si>
  <si>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</si>
  <si>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</si>
  <si>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</si>
  <si>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</si>
  <si>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</si>
  <si>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</si>
  <si>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</si>
  <si>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</si>
  <si>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</si>
  <si>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</si>
  <si>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</si>
  <si>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</si>
  <si>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</si>
  <si>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</si>
  <si>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</si>
  <si>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</si>
  <si>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</si>
  <si>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</si>
  <si>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</si>
  <si>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</si>
  <si>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</si>
  <si>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</si>
  <si>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</si>
  <si>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</si>
  <si>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</si>
  <si>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</si>
  <si>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</si>
  <si>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</si>
  <si>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</si>
  <si>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</si>
  <si>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</si>
  <si>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</si>
  <si>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</si>
  <si>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</si>
  <si>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</si>
  <si>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</si>
  <si>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</si>
  <si>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</si>
  <si>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</si>
  <si>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</si>
  <si>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</si>
  <si>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</si>
  <si>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</si>
  <si>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</si>
  <si>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</si>
  <si>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</si>
  <si>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</si>
  <si>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</si>
  <si>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</si>
  <si>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</si>
  <si>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</si>
  <si>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</si>
  <si>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</si>
  <si>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</si>
  <si>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</si>
  <si>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</si>
  <si>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</si>
  <si>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</si>
  <si>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</si>
  <si>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</si>
  <si>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</si>
  <si>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</si>
  <si>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</si>
  <si>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</si>
  <si>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</si>
  <si>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</si>
  <si>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</si>
  <si>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</si>
  <si>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</si>
  <si>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</si>
  <si>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</si>
  <si>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</si>
  <si>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</si>
  <si>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</si>
  <si>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</si>
  <si>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</si>
  <si>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</si>
  <si>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</si>
  <si>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</si>
  <si>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</si>
  <si>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</si>
  <si>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</si>
  <si>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</si>
  <si>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</si>
  <si>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</si>
  <si>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</si>
  <si>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</si>
  <si>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</si>
  <si>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</si>
  <si>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</si>
  <si>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</si>
  <si>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</si>
  <si>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</si>
  <si>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</si>
  <si>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</si>
  <si>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</si>
  <si>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</si>
  <si>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</si>
  <si>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</si>
  <si>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</si>
  <si>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</si>
  <si>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</si>
  <si>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</si>
  <si>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</si>
  <si>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</si>
  <si>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</si>
  <si>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</si>
  <si>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</si>
  <si>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</si>
  <si>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</si>
  <si>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</si>
  <si>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</si>
  <si>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</si>
  <si>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</si>
  <si>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</si>
  <si>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</si>
  <si>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</si>
  <si>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</si>
  <si>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</si>
  <si>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</si>
  <si>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</si>
  <si>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</si>
  <si>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</si>
  <si>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</si>
  <si>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</si>
  <si>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</si>
  <si>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</si>
  <si>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</si>
  <si>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</si>
  <si>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</si>
  <si>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</si>
  <si>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</si>
  <si>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</si>
  <si>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</si>
  <si>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</si>
  <si>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</si>
  <si>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</si>
  <si>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</si>
  <si>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</si>
  <si>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</si>
  <si>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</si>
  <si>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</si>
  <si>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</si>
  <si>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</si>
  <si>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</si>
  <si>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</si>
  <si>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</si>
  <si>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</si>
  <si>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</si>
  <si>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</si>
  <si>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</si>
  <si>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</si>
  <si>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</si>
  <si>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</si>
  <si>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</si>
  <si>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</si>
  <si>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</si>
  <si>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</si>
  <si>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</si>
  <si>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</si>
  <si>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</si>
  <si>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</si>
  <si>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</si>
  <si>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</si>
  <si>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</si>
  <si>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</si>
  <si>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</si>
  <si>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</si>
  <si>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</si>
  <si>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</si>
  <si>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</si>
  <si>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</si>
  <si>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</si>
  <si>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</si>
  <si>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</si>
  <si>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</si>
  <si>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</si>
  <si>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</si>
  <si>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</si>
  <si>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</si>
  <si>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</si>
  <si>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</si>
  <si>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</si>
  <si>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</si>
  <si>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</si>
  <si>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</si>
  <si>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</si>
  <si>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</si>
  <si>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</si>
  <si>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</si>
  <si>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</si>
  <si>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</si>
  <si>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</si>
  <si>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</si>
  <si>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</si>
  <si>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</si>
  <si>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</si>
  <si>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</si>
  <si>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</si>
  <si>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</si>
  <si>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</si>
  <si>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</si>
  <si>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</si>
  <si>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</si>
  <si>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</si>
  <si>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</si>
  <si>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</si>
  <si>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</si>
  <si>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</si>
  <si>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</si>
  <si>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</si>
  <si>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</si>
  <si>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</si>
  <si>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</si>
  <si>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</si>
  <si>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</si>
  <si>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</si>
  <si>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</si>
  <si>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</si>
  <si>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</si>
  <si>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</si>
  <si>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</si>
  <si>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</si>
  <si>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</si>
  <si>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</si>
  <si>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</si>
  <si>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</si>
  <si>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</si>
  <si>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</si>
  <si>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</si>
  <si>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</si>
  <si>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</si>
  <si>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</si>
  <si>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</si>
  <si>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</si>
  <si>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</si>
  <si>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</si>
  <si>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</si>
  <si>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</si>
  <si>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</si>
  <si>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</si>
  <si>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</si>
  <si>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</si>
  <si>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</si>
  <si>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</si>
  <si>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</si>
  <si>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</si>
  <si>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</si>
  <si>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</si>
  <si>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</si>
  <si>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</si>
  <si>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</si>
  <si>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</si>
  <si>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</si>
  <si>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</si>
  <si>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</si>
  <si>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</si>
  <si>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</si>
  <si>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</si>
  <si>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</si>
  <si>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</si>
  <si>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</si>
  <si>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</si>
  <si>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</si>
  <si>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</si>
  <si>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</si>
  <si>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</si>
  <si>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</si>
  <si>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</si>
  <si>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</si>
  <si>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</si>
  <si>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</si>
  <si>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</si>
  <si>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</si>
  <si>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</si>
  <si>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</si>
  <si>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</si>
  <si>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</si>
  <si>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</si>
  <si>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</si>
  <si>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</si>
  <si>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</si>
  <si>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</si>
  <si>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</si>
  <si>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</si>
  <si>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</si>
  <si>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</si>
  <si>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</si>
  <si>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</si>
  <si>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</si>
  <si>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</si>
  <si>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</si>
  <si>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</si>
  <si>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</si>
  <si>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</si>
  <si>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</si>
  <si>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</si>
  <si>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</si>
  <si>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</si>
  <si>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</si>
  <si>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</si>
  <si>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</si>
  <si>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</si>
  <si>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</si>
  <si>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</si>
  <si>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</si>
  <si>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</si>
  <si>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</si>
  <si>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</si>
  <si>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</si>
  <si>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</si>
  <si>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</si>
  <si>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</si>
  <si>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</si>
  <si>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</si>
  <si>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</si>
  <si>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</si>
  <si>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</si>
  <si>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</si>
  <si>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</si>
  <si>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</si>
  <si>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</si>
  <si>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</si>
  <si>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</si>
  <si>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</si>
  <si>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</si>
  <si>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</si>
  <si>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</si>
  <si>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</si>
  <si>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</si>
  <si>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</si>
  <si>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</si>
  <si>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</si>
  <si>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</si>
  <si>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</si>
  <si>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</si>
  <si>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</si>
  <si>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</si>
  <si>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</si>
  <si>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</si>
  <si>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</si>
  <si>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</si>
  <si>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</si>
  <si>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</si>
  <si>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</si>
  <si>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</si>
  <si>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</si>
  <si>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</si>
  <si>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</si>
  <si>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</si>
  <si>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</si>
  <si>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</si>
  <si>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</si>
  <si>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</si>
  <si>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</si>
  <si>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</si>
  <si>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</si>
  <si>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</si>
  <si>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</si>
  <si>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</si>
  <si>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</si>
  <si>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</si>
  <si>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</si>
  <si>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</si>
  <si>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</si>
  <si>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</si>
  <si>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</si>
  <si>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</si>
  <si>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</si>
  <si>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</si>
  <si>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</si>
  <si>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</si>
  <si>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</si>
  <si>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</si>
  <si>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</si>
  <si>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</si>
  <si>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</si>
  <si>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</si>
  <si>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</si>
  <si>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</si>
  <si>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</si>
  <si>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</si>
  <si>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</si>
  <si>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</si>
  <si>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</si>
  <si>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</si>
  <si>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</si>
  <si>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</si>
  <si>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</si>
  <si>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</si>
  <si>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</si>
  <si>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</si>
  <si>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</si>
  <si>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</si>
  <si>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</si>
  <si>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</si>
  <si>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</si>
  <si>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</si>
  <si>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</si>
  <si>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</si>
  <si>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</si>
  <si>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</si>
  <si>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</si>
  <si>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</si>
  <si>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</si>
  <si>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</si>
  <si>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</si>
  <si>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</si>
  <si>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</si>
  <si>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</si>
  <si>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</si>
  <si>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</si>
  <si>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</si>
  <si>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</si>
  <si>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</si>
  <si>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</si>
  <si>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</si>
  <si>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</si>
  <si>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</si>
  <si>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</si>
  <si>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</si>
  <si>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</si>
  <si>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</si>
  <si>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</si>
  <si>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</si>
  <si>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</si>
  <si>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</si>
  <si>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</si>
  <si>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</si>
  <si>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</si>
  <si>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</si>
  <si>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</si>
  <si>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</si>
  <si>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</si>
  <si>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</si>
  <si>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</si>
  <si>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</si>
  <si>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</si>
  <si>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</si>
  <si>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</si>
  <si>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</si>
  <si>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</si>
  <si>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</si>
  <si>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</si>
  <si>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</si>
  <si>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</si>
  <si>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</si>
  <si>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</si>
  <si>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</si>
  <si>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</si>
  <si>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</si>
  <si>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</si>
  <si>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</si>
  <si>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</si>
  <si>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</si>
  <si>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</si>
  <si>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</si>
  <si>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</si>
  <si>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</si>
  <si>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</si>
  <si>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</si>
  <si>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</si>
  <si>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</si>
  <si>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</si>
  <si>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</si>
  <si>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</si>
  <si>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</si>
  <si>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</si>
  <si>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</si>
  <si>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</si>
  <si>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</si>
  <si>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</si>
  <si>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</si>
  <si>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</si>
  <si>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</si>
  <si>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</si>
  <si>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</si>
  <si>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</si>
  <si>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</si>
  <si>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</si>
  <si>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</si>
  <si>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</si>
  <si>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</si>
  <si>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</si>
  <si>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</si>
  <si>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</si>
  <si>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</si>
  <si>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</si>
  <si>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</si>
  <si>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</si>
  <si>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</si>
  <si>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</si>
  <si>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</si>
  <si>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</si>
  <si>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</si>
  <si>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</si>
  <si>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</si>
  <si>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</si>
  <si>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</si>
  <si>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</si>
  <si>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</si>
  <si>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</si>
  <si>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</si>
  <si>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</si>
  <si>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</si>
  <si>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</si>
  <si>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</si>
  <si>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</si>
  <si>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</si>
  <si>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</si>
  <si>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</si>
  <si>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</si>
  <si>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</si>
  <si>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</si>
  <si>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</si>
  <si>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</si>
  <si>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</si>
  <si>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</si>
  <si>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</si>
  <si>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</si>
  <si>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</si>
  <si>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</si>
  <si>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</si>
  <si>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</si>
  <si>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</si>
  <si>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</si>
  <si>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</si>
  <si>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</si>
  <si>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</si>
  <si>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</si>
  <si>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</si>
  <si>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</si>
  <si>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</si>
  <si>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</si>
  <si>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</si>
  <si>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</si>
  <si>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</si>
  <si>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</si>
  <si>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</si>
  <si>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</si>
  <si>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</si>
  <si>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</si>
  <si>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</si>
  <si>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</si>
  <si>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</si>
  <si>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</si>
  <si>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</si>
  <si>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</si>
  <si>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</si>
  <si>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</si>
  <si>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</si>
  <si>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</si>
  <si>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</si>
  <si>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</si>
  <si>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</si>
  <si>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</si>
  <si>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</si>
  <si>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</si>
  <si>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</si>
  <si>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</si>
  <si>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</si>
  <si>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</si>
  <si>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</si>
  <si>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</si>
  <si>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</si>
  <si>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</si>
  <si>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</si>
  <si>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</si>
  <si>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</si>
  <si>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</si>
  <si>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</si>
  <si>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</si>
  <si>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</si>
  <si>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</si>
  <si>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</si>
  <si>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</si>
  <si>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</si>
  <si>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</si>
  <si>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</si>
  <si>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</si>
  <si>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</si>
  <si>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</si>
  <si>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</si>
  <si>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</si>
  <si>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</si>
  <si>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</si>
  <si>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</si>
  <si>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</si>
  <si>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</si>
  <si>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</si>
  <si>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</si>
  <si>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</si>
  <si>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</si>
  <si>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</si>
  <si>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</si>
  <si>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</si>
  <si>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</si>
  <si>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</si>
  <si>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</si>
  <si>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</si>
  <si>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</si>
  <si>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</si>
  <si>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</si>
  <si>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</si>
  <si>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</si>
  <si>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</si>
  <si>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</si>
  <si>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</si>
  <si>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</si>
  <si>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</si>
  <si>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</si>
  <si>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</si>
  <si>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</si>
  <si>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</si>
  <si>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</si>
  <si>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</si>
  <si>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</si>
  <si>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</si>
  <si>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</si>
  <si>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</si>
  <si>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</si>
  <si>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</si>
  <si>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</si>
  <si>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</si>
  <si>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</si>
  <si>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</si>
  <si>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</si>
  <si>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</si>
  <si>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</si>
  <si>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</si>
  <si>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</si>
  <si>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</si>
  <si>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</si>
  <si>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</si>
  <si>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</si>
  <si>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</si>
  <si>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</si>
  <si>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</si>
  <si>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</si>
  <si>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</si>
  <si>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</si>
  <si>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</si>
  <si>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</si>
  <si>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</si>
  <si>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</si>
  <si>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</si>
  <si>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</si>
  <si>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</si>
  <si>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</si>
  <si>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</si>
  <si>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</si>
  <si>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</si>
  <si>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</si>
  <si>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</si>
  <si>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</si>
  <si>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</si>
  <si>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</si>
  <si>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</si>
  <si>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</si>
  <si>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</si>
  <si>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</si>
  <si>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</si>
  <si>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</si>
  <si>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</si>
  <si>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</si>
  <si>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</si>
  <si>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</si>
  <si>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</si>
  <si>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</si>
  <si>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</si>
  <si>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</si>
  <si>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</si>
  <si>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</si>
  <si>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</si>
  <si>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</si>
  <si>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</si>
  <si>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</si>
  <si>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</si>
  <si>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</si>
  <si>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</si>
  <si>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</si>
  <si>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</si>
  <si>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</si>
  <si>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</si>
  <si>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</si>
  <si>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</si>
  <si>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</si>
  <si>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</si>
  <si>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</si>
  <si>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</si>
  <si>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</si>
  <si>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</si>
  <si>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</si>
  <si>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</si>
  <si>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</si>
  <si>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</si>
  <si>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</si>
  <si>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</si>
  <si>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</si>
  <si>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</si>
  <si>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</si>
  <si>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</si>
  <si>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</si>
  <si>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</si>
  <si>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</si>
  <si>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</si>
  <si>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</si>
  <si>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</si>
  <si>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</si>
  <si>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</si>
  <si>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</si>
  <si>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</si>
  <si>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</si>
  <si>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</si>
  <si>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</si>
  <si>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</si>
  <si>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</si>
  <si>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</si>
  <si>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</si>
  <si>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</si>
  <si>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</si>
  <si>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</si>
  <si>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</si>
  <si>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</si>
  <si>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</si>
  <si>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</si>
  <si>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</si>
  <si>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</si>
  <si>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</si>
  <si>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</si>
  <si>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</si>
  <si>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</si>
  <si>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</si>
  <si>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</si>
  <si>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</si>
  <si>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</si>
  <si>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</si>
  <si>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</si>
  <si>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</si>
  <si>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</si>
  <si>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</si>
  <si>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</si>
  <si>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</si>
  <si>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</si>
  <si>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</si>
  <si>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</si>
  <si>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</si>
  <si>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</si>
  <si>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</si>
  <si>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</si>
  <si>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</si>
  <si>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</si>
  <si>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</si>
  <si>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</si>
  <si>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</si>
  <si>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</si>
  <si>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</si>
  <si>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</si>
  <si>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</si>
  <si>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</si>
  <si>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</si>
  <si>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</si>
  <si>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</si>
  <si>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</si>
  <si>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</si>
  <si>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</si>
  <si>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</si>
  <si>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</si>
  <si>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</si>
  <si>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</si>
  <si>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</si>
  <si>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</si>
  <si>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</si>
  <si>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</si>
  <si>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</si>
  <si>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</si>
  <si>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</si>
  <si>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</si>
  <si>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</si>
  <si>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</si>
  <si>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</si>
  <si>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</si>
  <si>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</si>
  <si>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</si>
  <si>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</si>
  <si>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</si>
  <si>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</si>
  <si>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</si>
  <si>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</si>
  <si>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</si>
  <si>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</si>
  <si>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</si>
  <si>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</si>
  <si>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</si>
  <si>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</si>
  <si>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</si>
  <si>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</si>
  <si>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</si>
  <si>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</si>
  <si>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</si>
  <si>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</si>
  <si>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</si>
  <si>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</si>
  <si>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</si>
  <si>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</si>
  <si>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</si>
  <si>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</si>
  <si>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</si>
  <si>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</si>
  <si>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</si>
  <si>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</si>
  <si>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</si>
  <si>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</si>
  <si>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</si>
  <si>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</si>
  <si>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</si>
  <si>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</si>
  <si>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</si>
  <si>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</si>
  <si>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</si>
  <si>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</si>
  <si>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</si>
  <si>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</si>
  <si>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</si>
  <si>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</si>
  <si>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</si>
  <si>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</si>
  <si>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</si>
  <si>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</si>
  <si>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</si>
  <si>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</si>
  <si>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</si>
  <si>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</si>
  <si>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</si>
  <si>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</si>
  <si>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</si>
  <si>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</si>
  <si>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</si>
  <si>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</si>
  <si>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</si>
  <si>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</si>
  <si>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</si>
  <si>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</si>
  <si>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</si>
  <si>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</si>
  <si>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</si>
  <si>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</si>
  <si>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</si>
  <si>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</si>
  <si>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</si>
  <si>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</si>
  <si>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</si>
  <si>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</si>
  <si>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</si>
  <si>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</si>
  <si>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</si>
  <si>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</si>
  <si>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</si>
  <si>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</si>
  <si>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</si>
  <si>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</si>
  <si>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</si>
  <si>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</si>
  <si>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</si>
  <si>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</si>
  <si>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</si>
  <si>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</si>
  <si>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</si>
  <si>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</si>
  <si>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</si>
  <si>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</si>
  <si>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</si>
  <si>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</si>
  <si>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</si>
  <si>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</si>
  <si>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</si>
  <si>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</si>
  <si>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</si>
  <si>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</si>
  <si>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</si>
  <si>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</si>
  <si>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</si>
  <si>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</si>
  <si>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</si>
  <si>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</si>
  <si>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</si>
  <si>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</si>
  <si>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</si>
  <si>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</si>
  <si>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</si>
  <si>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</si>
  <si>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</si>
  <si>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</si>
  <si>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</si>
  <si>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</si>
  <si>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</si>
  <si>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</si>
  <si>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</si>
  <si>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</si>
  <si>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</si>
  <si>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</si>
  <si>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</si>
  <si>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</si>
  <si>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</si>
  <si>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</si>
  <si>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</si>
  <si>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</si>
  <si>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</si>
  <si>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</si>
  <si>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</si>
  <si>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</si>
  <si>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</si>
  <si>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</si>
  <si>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</si>
  <si>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</si>
  <si>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</si>
  <si>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</si>
  <si>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</si>
  <si>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</si>
  <si>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</si>
  <si>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</si>
  <si>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</si>
  <si>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</si>
  <si>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</si>
  <si>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</si>
  <si>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</si>
  <si>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</si>
  <si>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</si>
  <si>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</si>
  <si>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</si>
  <si>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</si>
  <si>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</si>
  <si>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</si>
  <si>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</si>
  <si>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</si>
  <si>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</si>
  <si>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</si>
  <si>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</si>
  <si>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</si>
  <si>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</si>
  <si>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</si>
  <si>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</si>
  <si>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</si>
  <si>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</si>
  <si>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</si>
  <si>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</si>
  <si>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</si>
  <si>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</si>
  <si>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</si>
  <si>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</si>
  <si>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</si>
  <si>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</si>
  <si>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</si>
  <si>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</si>
  <si>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</si>
  <si>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</si>
  <si>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</si>
  <si>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</si>
  <si>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</si>
  <si>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</si>
  <si>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</si>
  <si>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</si>
  <si>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</si>
  <si>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</si>
  <si>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</si>
  <si>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</si>
  <si>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</si>
  <si>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</si>
  <si>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</si>
  <si>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</si>
  <si>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</si>
  <si>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</si>
  <si>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</si>
  <si>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</si>
  <si>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</si>
  <si>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</si>
  <si>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</si>
  <si>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</si>
  <si>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</si>
  <si>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</si>
  <si>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</si>
  <si>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</si>
  <si>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</si>
  <si>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</si>
  <si>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</si>
  <si>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</si>
  <si>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</si>
  <si>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</si>
  <si>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</si>
  <si>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</si>
  <si>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</si>
  <si>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</si>
  <si>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</si>
  <si>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</si>
  <si>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</si>
  <si>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</si>
  <si>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</si>
  <si>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</si>
  <si>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</si>
  <si>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</si>
  <si>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</si>
  <si>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</si>
  <si>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</si>
  <si>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</si>
  <si>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</si>
  <si>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</si>
  <si>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</si>
  <si>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</si>
  <si>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</si>
  <si>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</si>
  <si>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</si>
  <si>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</si>
  <si>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</si>
  <si>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</si>
  <si>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</si>
  <si>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</si>
  <si>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</si>
  <si>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</si>
  <si>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</si>
  <si>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</si>
  <si>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</si>
  <si>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</si>
  <si>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</si>
  <si>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</si>
  <si>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</si>
  <si>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</si>
  <si>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</si>
  <si>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</si>
  <si>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</si>
  <si>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</si>
  <si>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</si>
  <si>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</si>
  <si>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</si>
  <si>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</si>
  <si>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</si>
  <si>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</si>
  <si>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</si>
  <si>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</si>
  <si>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</si>
  <si>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</si>
  <si>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</si>
  <si>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</si>
  <si>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</si>
  <si>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</si>
  <si>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</si>
  <si>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</si>
  <si>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</si>
  <si>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</si>
  <si>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</si>
  <si>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</si>
  <si>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</si>
  <si>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</si>
  <si>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</si>
  <si>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</si>
  <si>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</si>
  <si>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</si>
  <si>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</si>
  <si>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</si>
  <si>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</si>
  <si>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</si>
  <si>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</si>
  <si>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</si>
  <si>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</si>
  <si>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</si>
  <si>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</si>
  <si>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</si>
  <si>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</si>
  <si>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</si>
  <si>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</si>
  <si>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</si>
  <si>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</si>
  <si>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</si>
  <si>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</si>
  <si>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</si>
  <si>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</si>
  <si>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</si>
  <si>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</si>
  <si>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</si>
  <si>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</si>
  <si>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</si>
  <si>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</si>
  <si>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</si>
  <si>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</si>
  <si>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</si>
  <si>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</si>
  <si>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</si>
  <si>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</si>
  <si>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</si>
  <si>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</si>
  <si>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</si>
  <si>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</si>
  <si>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</si>
  <si>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</si>
  <si>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</si>
  <si>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</si>
  <si>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</si>
  <si>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</si>
  <si>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</si>
  <si>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</si>
  <si>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</si>
  <si>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</si>
  <si>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</si>
  <si>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</si>
  <si>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</si>
  <si>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</si>
  <si>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</si>
  <si>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</si>
  <si>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</si>
  <si>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</si>
  <si>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</si>
  <si>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</si>
  <si>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</si>
  <si>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</si>
  <si>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</si>
  <si>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</si>
  <si>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</si>
  <si>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</si>
  <si>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</si>
  <si>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</si>
  <si>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</si>
  <si>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</si>
  <si>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</si>
  <si>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</si>
  <si>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</si>
  <si>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</si>
  <si>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</si>
  <si>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</si>
  <si>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</si>
  <si>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</si>
  <si>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</si>
  <si>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</si>
  <si>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</si>
  <si>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</si>
  <si>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</si>
  <si>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</si>
  <si>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</si>
  <si>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</si>
  <si>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</si>
  <si>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</si>
  <si>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</si>
  <si>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</si>
  <si>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</si>
  <si>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</si>
  <si>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</si>
  <si>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</si>
  <si>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</si>
  <si>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</si>
  <si>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</si>
  <si>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</si>
  <si>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</si>
  <si>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</si>
  <si>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</si>
  <si>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</si>
  <si>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</si>
  <si>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</si>
  <si>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</si>
  <si>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</si>
  <si>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</si>
  <si>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</si>
  <si>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</si>
  <si>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</si>
  <si>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</si>
  <si>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</si>
  <si>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</si>
  <si>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</si>
  <si>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</si>
  <si>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</si>
  <si>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</si>
  <si>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</si>
  <si>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</si>
  <si>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</si>
  <si>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</si>
  <si>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</si>
  <si>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</si>
  <si>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</si>
  <si>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</si>
  <si>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</si>
  <si>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</si>
  <si>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</si>
  <si>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</si>
  <si>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</si>
  <si>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</si>
  <si>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</si>
  <si>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</si>
  <si>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</si>
  <si>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</si>
  <si>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</si>
  <si>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</si>
  <si>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</si>
  <si>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</si>
  <si>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</si>
  <si>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</si>
  <si>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</si>
  <si>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</si>
  <si>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</si>
  <si>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</si>
  <si>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</si>
  <si>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</si>
  <si>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</si>
  <si>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</si>
  <si>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</si>
  <si>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</si>
  <si>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</si>
  <si>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</si>
  <si>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</si>
  <si>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</si>
  <si>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</si>
  <si>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</si>
  <si>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</si>
  <si>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</si>
  <si>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</si>
  <si>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</si>
  <si>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</si>
  <si>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</si>
  <si>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</si>
  <si>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</si>
  <si>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</si>
  <si>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</si>
  <si>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</si>
  <si>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</si>
  <si>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</si>
  <si>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</si>
  <si>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</si>
  <si>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</si>
  <si>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</si>
  <si>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</si>
  <si>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</si>
  <si>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</si>
  <si>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</si>
  <si>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</si>
  <si>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</si>
  <si>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</si>
  <si>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</si>
  <si>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</si>
  <si>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</si>
  <si>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</si>
  <si>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</si>
  <si>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</si>
  <si>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</si>
  <si>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</si>
  <si>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</si>
  <si>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</si>
  <si>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</si>
  <si>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</si>
  <si>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</si>
  <si>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</si>
  <si>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</si>
  <si>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</si>
  <si>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</si>
  <si>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</si>
  <si>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</si>
  <si>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</si>
  <si>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</si>
  <si>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</si>
  <si>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</si>
  <si>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</si>
  <si>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</si>
  <si>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</si>
  <si>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</si>
  <si>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</si>
  <si>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</si>
  <si>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</si>
  <si>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</si>
  <si>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</si>
  <si>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</si>
  <si>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</si>
  <si>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</si>
  <si>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</si>
  <si>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</si>
  <si>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</si>
  <si>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</si>
  <si>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</si>
  <si>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</si>
  <si>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</si>
  <si>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</si>
  <si>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</si>
  <si>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</si>
  <si>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</si>
  <si>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</si>
  <si>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</si>
  <si>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</si>
  <si>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</si>
  <si>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</si>
  <si>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</si>
  <si>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</si>
  <si>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</si>
  <si>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</si>
  <si>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</si>
  <si>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</si>
  <si>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</si>
  <si>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</si>
  <si>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</si>
  <si>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</si>
  <si>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</si>
  <si>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</si>
  <si>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</si>
  <si>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</si>
  <si>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</si>
  <si>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</si>
  <si>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</si>
  <si>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</si>
  <si>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</si>
  <si>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</si>
  <si>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</si>
  <si>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</si>
  <si>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</si>
  <si>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</si>
  <si>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</si>
  <si>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</si>
  <si>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</si>
  <si>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</si>
  <si>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</si>
  <si>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</si>
  <si>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</si>
  <si>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</si>
  <si>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</si>
  <si>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</si>
  <si>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</si>
  <si>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</si>
  <si>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</si>
  <si>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</si>
  <si>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</si>
  <si>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</si>
  <si>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</si>
  <si>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</si>
  <si>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</si>
  <si>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</si>
  <si>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</si>
  <si>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</si>
  <si>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</si>
  <si>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</si>
  <si>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</si>
  <si>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</si>
  <si>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</si>
  <si>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</si>
  <si>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</si>
  <si>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</si>
  <si>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</si>
  <si>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</si>
  <si>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</si>
  <si>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</si>
  <si>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</si>
  <si>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</si>
  <si>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</si>
  <si>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</si>
  <si>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</si>
  <si>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</si>
  <si>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</si>
  <si>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</si>
  <si>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</si>
  <si>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</si>
  <si>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</si>
  <si>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</si>
  <si>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</si>
  <si>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</si>
  <si>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</si>
  <si>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</si>
  <si>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</si>
  <si>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</si>
  <si>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</si>
  <si>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</si>
  <si>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</si>
  <si>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</si>
  <si>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</si>
  <si>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</si>
  <si>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</si>
  <si>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</si>
  <si>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</si>
  <si>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</si>
  <si>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</si>
  <si>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</si>
  <si>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</si>
  <si>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</si>
  <si>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</si>
  <si>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</si>
  <si>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</si>
  <si>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</si>
  <si>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</si>
  <si>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</si>
  <si>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</si>
  <si>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</si>
  <si>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</si>
  <si>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</si>
  <si>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</si>
  <si>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</si>
  <si>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</si>
  <si>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</si>
  <si>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</si>
  <si>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</si>
  <si>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</si>
  <si>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</si>
  <si>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</si>
  <si>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</si>
  <si>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</si>
  <si>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</si>
  <si>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</si>
  <si>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</si>
  <si>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</si>
  <si>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</si>
  <si>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</si>
  <si>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</si>
  <si>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</si>
  <si>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</si>
  <si>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</si>
  <si>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</si>
  <si>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</si>
  <si>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</si>
  <si>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</si>
  <si>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</si>
  <si>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</si>
  <si>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</si>
  <si>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</si>
  <si>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</si>
  <si>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</si>
  <si>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</si>
  <si>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</si>
  <si>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</si>
  <si>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</si>
  <si>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</si>
  <si>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</si>
  <si>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</si>
  <si>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</si>
  <si>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</si>
  <si>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</si>
  <si>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</si>
  <si>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</si>
  <si>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</si>
  <si>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</si>
  <si>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</si>
  <si>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</si>
  <si>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</si>
  <si>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</si>
  <si>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</si>
  <si>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</si>
  <si>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</si>
  <si>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</si>
  <si>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</si>
  <si>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</si>
  <si>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</si>
  <si>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</si>
  <si>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</si>
  <si>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</si>
  <si>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</si>
  <si>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</si>
  <si>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</si>
  <si>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</si>
  <si>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</si>
  <si>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</si>
  <si>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</si>
  <si>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</si>
  <si>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</si>
  <si>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</si>
  <si>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</si>
  <si>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</si>
  <si>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</si>
  <si>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</si>
  <si>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</si>
  <si>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</si>
  <si>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</si>
  <si>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</si>
  <si>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</si>
  <si>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</si>
  <si>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</si>
  <si>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</si>
  <si>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</si>
  <si>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</si>
  <si>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</si>
  <si>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</si>
  <si>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</si>
  <si>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</si>
  <si>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</si>
  <si>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</si>
  <si>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</si>
  <si>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</si>
  <si>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</si>
  <si>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</si>
  <si>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</si>
  <si>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</si>
  <si>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</si>
  <si>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</si>
  <si>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</si>
  <si>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</si>
  <si>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</si>
  <si>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</si>
  <si>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</si>
  <si>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</si>
  <si>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</si>
  <si>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</si>
  <si>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</si>
  <si>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</si>
  <si>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</si>
  <si>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</si>
  <si>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</si>
  <si>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</si>
  <si>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</si>
  <si>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</si>
  <si>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</si>
  <si>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</si>
  <si>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</si>
  <si>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</si>
  <si>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</si>
  <si>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</si>
  <si>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</si>
  <si>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</si>
  <si>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</si>
  <si>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</si>
  <si>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</si>
  <si>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</si>
  <si>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</si>
  <si>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</si>
  <si>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</si>
  <si>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</si>
  <si>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</si>
  <si>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</si>
  <si>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</si>
  <si>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</si>
  <si>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</si>
  <si>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</si>
  <si>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</si>
  <si>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</si>
  <si>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</si>
  <si>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</si>
  <si>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</si>
  <si>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</si>
  <si>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</si>
  <si>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</si>
  <si>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</si>
  <si>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</si>
  <si>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</si>
  <si>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</si>
  <si>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</si>
  <si>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</si>
  <si>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</si>
  <si>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</si>
  <si>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</si>
  <si>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</si>
  <si>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</si>
  <si>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</si>
  <si>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</si>
  <si>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</si>
  <si>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</si>
  <si>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</si>
  <si>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</si>
  <si>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</si>
  <si>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</si>
  <si>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</si>
  <si>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</si>
  <si>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</si>
  <si>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</si>
  <si>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</si>
  <si>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</si>
  <si>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</si>
  <si>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</si>
  <si>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</si>
  <si>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</si>
  <si>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</si>
  <si>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</si>
  <si>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</si>
  <si>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</si>
  <si>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</si>
  <si>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</si>
  <si>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</si>
  <si>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</si>
  <si>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</si>
  <si>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</si>
  <si>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</si>
  <si>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</si>
  <si>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</si>
  <si>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</si>
  <si>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</si>
  <si>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</si>
  <si>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</si>
  <si>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</si>
  <si>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</si>
  <si>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</si>
  <si>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</si>
  <si>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</si>
  <si>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</si>
  <si>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</si>
  <si>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</si>
  <si>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</si>
  <si>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</si>
  <si>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</si>
  <si>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</si>
  <si>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</si>
  <si>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</si>
  <si>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</si>
  <si>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</si>
  <si>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</si>
  <si>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</si>
  <si>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</si>
  <si>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</si>
  <si>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</si>
  <si>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</si>
  <si>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</si>
  <si>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</si>
  <si>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</si>
  <si>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</si>
  <si>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</si>
  <si>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</si>
  <si>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</si>
  <si>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</si>
  <si>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</si>
  <si>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</si>
  <si>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</si>
  <si>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</si>
  <si>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</si>
  <si>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</si>
  <si>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</si>
  <si>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</si>
  <si>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</si>
  <si>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</si>
  <si>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</si>
  <si>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</si>
  <si>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</si>
  <si>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</si>
  <si>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</si>
  <si>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</si>
  <si>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</si>
  <si>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</si>
  <si>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</si>
  <si>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</si>
  <si>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</si>
  <si>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</si>
  <si>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</si>
  <si>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</si>
  <si>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</si>
  <si>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</si>
  <si>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</si>
  <si>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</si>
  <si>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</si>
  <si>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</si>
  <si>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</si>
  <si>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</si>
  <si>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</si>
  <si>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</si>
  <si>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</si>
  <si>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</si>
  <si>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</si>
  <si>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</si>
  <si>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</si>
  <si>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</si>
  <si>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</si>
  <si>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</si>
  <si>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</si>
  <si>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</si>
  <si>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</si>
  <si>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</si>
  <si>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</si>
  <si>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</si>
  <si>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</si>
  <si>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</si>
  <si>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</si>
  <si>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</si>
  <si>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</si>
  <si>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</si>
  <si>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</si>
  <si>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</si>
  <si>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</si>
  <si>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</si>
  <si>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</si>
  <si>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</si>
  <si>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</si>
  <si>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</si>
  <si>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</si>
  <si>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</si>
  <si>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</si>
  <si>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</si>
  <si>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</si>
  <si>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</si>
  <si>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</si>
  <si>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</si>
  <si>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</si>
  <si>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</si>
  <si>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</si>
  <si>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</si>
  <si>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</si>
  <si>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</si>
  <si>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</si>
  <si>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</si>
  <si>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</si>
  <si>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</si>
  <si>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</si>
  <si>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</si>
  <si>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</si>
  <si>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</si>
  <si>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</si>
  <si>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</si>
  <si>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</si>
  <si>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</si>
  <si>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</si>
  <si>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</si>
  <si>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</si>
  <si>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</si>
  <si>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</si>
  <si>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</si>
  <si>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</si>
  <si>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</si>
  <si>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</si>
  <si>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</si>
  <si>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</si>
  <si>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</si>
  <si>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</si>
  <si>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</si>
  <si>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</si>
  <si>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</si>
  <si>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</si>
  <si>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</si>
  <si>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</si>
  <si>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</si>
  <si>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</si>
  <si>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</si>
  <si>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</si>
  <si>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</si>
  <si>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</si>
  <si>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</si>
  <si>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</si>
  <si>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</si>
  <si>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</si>
  <si>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</si>
  <si>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</si>
  <si>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</si>
  <si>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</si>
  <si>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</si>
  <si>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</si>
  <si>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</si>
  <si>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</si>
  <si>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</si>
  <si>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</si>
  <si>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</si>
  <si>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</si>
  <si>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</si>
  <si>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</si>
  <si>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</si>
  <si>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</si>
  <si>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</si>
  <si>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</si>
  <si>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</si>
  <si>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</si>
  <si>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</si>
  <si>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</si>
  <si>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</si>
  <si>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</si>
  <si>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</si>
  <si>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</si>
  <si>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</si>
  <si>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</si>
  <si>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</si>
  <si>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</si>
  <si>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</si>
  <si>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</si>
  <si>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</si>
  <si>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</si>
  <si>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</si>
  <si>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</si>
  <si>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</si>
  <si>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</si>
  <si>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</si>
  <si>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</si>
  <si>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</si>
  <si>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</si>
  <si>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</si>
  <si>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</si>
  <si>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</si>
  <si>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</si>
  <si>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</si>
  <si>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</si>
  <si>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</si>
  <si>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</si>
  <si>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</si>
  <si>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</si>
  <si>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</si>
  <si>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</si>
  <si>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</si>
  <si>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</si>
  <si>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</si>
  <si>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</si>
  <si>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</si>
  <si>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</si>
  <si>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</si>
  <si>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</si>
  <si>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</si>
  <si>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</si>
  <si>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</si>
  <si>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</si>
  <si>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</si>
  <si>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</si>
  <si>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</si>
  <si>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</si>
  <si>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</si>
  <si>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</si>
  <si>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</si>
  <si>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</si>
  <si>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</si>
  <si>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</si>
  <si>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</si>
  <si>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</si>
  <si>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</si>
  <si>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</si>
  <si>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</si>
  <si>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</si>
  <si>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</si>
  <si>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</si>
  <si>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</si>
  <si>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</si>
  <si>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</si>
  <si>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</si>
  <si>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</si>
  <si>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</si>
  <si>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</si>
  <si>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</si>
  <si>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</si>
  <si>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</si>
  <si>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</si>
  <si>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</si>
  <si>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</si>
  <si>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</si>
  <si>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</si>
  <si>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</si>
  <si>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</si>
  <si>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</si>
  <si>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</si>
  <si>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</si>
  <si>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</si>
  <si>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</si>
  <si>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</si>
  <si>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</si>
  <si>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</si>
  <si>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</si>
  <si>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</si>
  <si>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</si>
  <si>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</si>
  <si>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</si>
  <si>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</si>
  <si>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</si>
  <si>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</si>
  <si>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</si>
  <si>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</si>
  <si>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</si>
  <si>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</si>
  <si>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</si>
  <si>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</si>
  <si>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</si>
  <si>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</si>
  <si>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</si>
  <si>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</si>
  <si>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</si>
  <si>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</si>
  <si>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</si>
  <si>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</si>
  <si>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</si>
  <si>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</si>
  <si>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</si>
  <si>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</si>
  <si>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</si>
  <si>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</si>
  <si>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</si>
  <si>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</si>
  <si>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</si>
  <si>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</si>
  <si>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</si>
  <si>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</si>
  <si>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</si>
  <si>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</si>
  <si>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</si>
  <si>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</si>
  <si>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</si>
  <si>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</si>
  <si>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</si>
  <si>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</si>
  <si>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</si>
  <si>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</si>
  <si>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</si>
  <si>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</si>
  <si>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</si>
  <si>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</si>
  <si>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</si>
  <si>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</si>
  <si>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</si>
  <si>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</si>
  <si>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</si>
  <si>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</si>
  <si>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</si>
  <si>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</si>
  <si>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</si>
  <si>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</si>
  <si>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</si>
  <si>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</si>
  <si>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</si>
  <si>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</si>
  <si>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</si>
  <si>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</si>
  <si>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</si>
  <si>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</si>
  <si>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</si>
  <si>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</si>
  <si>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</si>
  <si>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</si>
  <si>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</si>
  <si>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</si>
  <si>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</si>
  <si>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</si>
  <si>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</si>
  <si>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</si>
  <si>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</si>
  <si>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</si>
  <si>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</si>
  <si>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</si>
  <si>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</si>
  <si>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</si>
  <si>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</si>
  <si>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</si>
  <si>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</si>
  <si>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</si>
  <si>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</si>
  <si>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</si>
  <si>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</si>
  <si>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</si>
  <si>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</si>
  <si>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</si>
  <si>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</si>
  <si>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</si>
  <si>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</si>
  <si>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</si>
  <si>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</si>
  <si>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</si>
  <si>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</si>
  <si>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</si>
  <si>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</si>
  <si>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</si>
  <si>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</si>
  <si>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</si>
  <si>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</si>
  <si>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</si>
  <si>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</si>
  <si>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</si>
  <si>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</si>
  <si>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</si>
  <si>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</si>
  <si>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</si>
  <si>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</si>
  <si>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</si>
  <si>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</si>
  <si>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</si>
  <si>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</si>
  <si>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</si>
  <si>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</si>
  <si>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</si>
  <si>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</si>
  <si>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</si>
  <si>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</si>
  <si>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</si>
  <si>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</si>
  <si>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</si>
  <si>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</si>
  <si>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</si>
  <si>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</si>
  <si>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</si>
  <si>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</si>
  <si>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</si>
  <si>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</si>
  <si>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</si>
  <si>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</si>
  <si>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</si>
  <si>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</si>
  <si>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</si>
  <si>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</si>
  <si>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</si>
  <si>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</si>
  <si>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</si>
  <si>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</si>
  <si>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</si>
  <si>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</si>
  <si>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</si>
  <si>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</si>
  <si>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</si>
  <si>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</si>
  <si>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</si>
  <si>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</si>
  <si>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</si>
  <si>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</si>
  <si>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</si>
  <si>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</si>
  <si>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</si>
  <si>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</si>
  <si>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</si>
  <si>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</si>
  <si>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</si>
  <si>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</si>
  <si>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</si>
  <si>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</si>
  <si>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</si>
  <si>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</si>
  <si>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</si>
  <si>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</si>
  <si>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</si>
  <si>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</si>
  <si>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</si>
  <si>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</si>
  <si>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</si>
  <si>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</si>
  <si>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</si>
  <si>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</si>
  <si>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</si>
  <si>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</si>
  <si>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</si>
  <si>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</si>
  <si>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</si>
  <si>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</si>
  <si>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</si>
  <si>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</si>
  <si>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</si>
  <si>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</si>
  <si>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</si>
  <si>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</si>
  <si>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</si>
  <si>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</si>
  <si>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</si>
  <si>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</si>
  <si>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</si>
  <si>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</si>
  <si>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</si>
  <si>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</si>
  <si>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</si>
  <si>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</si>
  <si>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</si>
  <si>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</si>
  <si>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</si>
  <si>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</si>
  <si>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</si>
  <si>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</si>
  <si>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</si>
  <si>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</si>
  <si>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</si>
  <si>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</si>
  <si>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</si>
  <si>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</si>
  <si>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</si>
  <si>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</si>
  <si>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</si>
  <si>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</si>
  <si>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</si>
  <si>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</si>
  <si>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</si>
  <si>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</si>
  <si>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</si>
  <si>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</si>
  <si>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</si>
  <si>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</si>
  <si>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</si>
  <si>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</si>
  <si>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</si>
  <si>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</si>
  <si>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</si>
  <si>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</si>
  <si>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</si>
  <si>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</si>
  <si>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</si>
  <si>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</si>
  <si>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</si>
  <si>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</si>
  <si>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</si>
  <si>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</si>
  <si>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</si>
  <si>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</si>
  <si>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</si>
  <si>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</si>
  <si>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</si>
  <si>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</si>
  <si>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</si>
  <si>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</si>
  <si>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</si>
  <si>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</si>
  <si>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</si>
  <si>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</si>
  <si>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</si>
  <si>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</si>
  <si>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</si>
  <si>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</si>
  <si>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</si>
  <si>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</si>
  <si>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</si>
  <si>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</si>
  <si>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</si>
  <si>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</si>
  <si>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</si>
  <si>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</si>
  <si>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</si>
  <si>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</si>
  <si>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</si>
  <si>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</si>
  <si>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</si>
  <si>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</si>
  <si>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</si>
  <si>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</si>
  <si>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</si>
  <si>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</si>
  <si>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</si>
  <si>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</si>
  <si>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</si>
  <si>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</si>
  <si>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</si>
  <si>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</si>
  <si>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</si>
  <si>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</si>
  <si>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</si>
  <si>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</si>
  <si>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</si>
  <si>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</si>
  <si>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</si>
  <si>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</si>
  <si>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</si>
  <si>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</si>
  <si>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</si>
  <si>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</si>
  <si>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</si>
  <si>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</si>
  <si>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</si>
  <si>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</si>
  <si>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</si>
  <si>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</si>
  <si>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</si>
  <si>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</si>
  <si>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</si>
  <si>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</si>
  <si>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</si>
  <si>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</si>
  <si>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</si>
  <si>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</si>
  <si>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</si>
  <si>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</si>
  <si>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</si>
  <si>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</si>
  <si>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</si>
  <si>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</si>
  <si>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</si>
  <si>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</si>
  <si>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</si>
  <si>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</si>
  <si>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</si>
  <si>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</si>
  <si>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</si>
  <si>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</si>
  <si>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</si>
  <si>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</si>
  <si>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</si>
  <si>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</si>
  <si>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</si>
  <si>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</si>
  <si>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</si>
  <si>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</si>
  <si>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</si>
  <si>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</si>
  <si>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</si>
  <si>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</si>
  <si>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</si>
  <si>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</si>
  <si>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</si>
  <si>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</si>
  <si>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</si>
  <si>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</si>
  <si>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</si>
  <si>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</si>
  <si>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</si>
  <si>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</si>
  <si>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</si>
  <si>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</si>
  <si>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</si>
  <si>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</si>
  <si>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</si>
  <si>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</si>
  <si>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</si>
  <si>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</si>
  <si>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</si>
  <si>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</si>
  <si>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</si>
  <si>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</si>
  <si>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</si>
  <si>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</si>
  <si>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</si>
  <si>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</si>
  <si>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</si>
  <si>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</si>
  <si>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</si>
  <si>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</si>
  <si>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</si>
  <si>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</si>
  <si>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</si>
  <si>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</si>
  <si>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</si>
  <si>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</si>
  <si>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</si>
  <si>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</si>
  <si>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</si>
  <si>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</si>
  <si>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</si>
  <si>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</si>
  <si>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</si>
  <si>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</si>
  <si>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</si>
  <si>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</si>
  <si>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</si>
  <si>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</si>
  <si>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</si>
  <si>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</si>
  <si>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</si>
  <si>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</si>
  <si>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</si>
  <si>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</si>
  <si>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</si>
  <si>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</si>
  <si>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</si>
  <si>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</si>
  <si>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</si>
  <si>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</si>
  <si>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</si>
  <si>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</si>
  <si>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</si>
  <si>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</si>
  <si>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</si>
  <si>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</si>
  <si>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</si>
  <si>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</si>
  <si>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</si>
  <si>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</si>
  <si>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</si>
  <si>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</si>
  <si>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</si>
  <si>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</si>
  <si>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</si>
  <si>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</si>
  <si>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</si>
  <si>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</si>
  <si>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</si>
  <si>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</si>
  <si>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</si>
  <si>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</si>
  <si>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</si>
  <si>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</si>
  <si>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</si>
  <si>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</si>
  <si>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</si>
  <si>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</si>
  <si>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</si>
  <si>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</si>
  <si>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</si>
  <si>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</si>
  <si>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</si>
  <si>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</si>
  <si>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</si>
  <si>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</si>
  <si>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</si>
  <si>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</si>
  <si>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</si>
  <si>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</si>
  <si>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</si>
  <si>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</si>
  <si>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</si>
  <si>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</si>
  <si>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</si>
  <si>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</si>
  <si>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</si>
  <si>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</si>
  <si>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</si>
  <si>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</si>
  <si>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</si>
  <si>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</si>
  <si>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</si>
  <si>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</si>
  <si>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</si>
  <si>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</si>
  <si>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</si>
  <si>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</si>
  <si>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</si>
  <si>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</si>
  <si>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</si>
  <si>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</si>
  <si>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</si>
  <si>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</si>
  <si>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</si>
  <si>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</si>
  <si>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</si>
  <si>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</si>
  <si>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</si>
  <si>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</si>
  <si>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</si>
  <si>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</si>
  <si>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</si>
  <si>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</si>
  <si>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</si>
  <si>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</si>
  <si>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</si>
  <si>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</si>
  <si>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</si>
  <si>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</si>
  <si>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</si>
  <si>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</si>
  <si>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</si>
  <si>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</si>
  <si>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</si>
  <si>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</si>
  <si>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</si>
  <si>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</si>
  <si>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</si>
  <si>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</si>
  <si>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</si>
  <si>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</si>
  <si>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</si>
  <si>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</si>
  <si>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</si>
  <si>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</si>
  <si>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</si>
  <si>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</si>
  <si>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</si>
  <si>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</si>
  <si>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</si>
  <si>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</si>
  <si>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</si>
  <si>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</si>
  <si>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</si>
  <si>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</si>
  <si>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</si>
  <si>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</si>
  <si>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</si>
  <si>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</si>
  <si>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</si>
  <si>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</si>
  <si>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</si>
  <si>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</si>
  <si>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</si>
  <si>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</si>
  <si>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</si>
  <si>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</si>
  <si>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</si>
  <si>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</si>
  <si>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</si>
  <si>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</si>
  <si>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</si>
  <si>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</si>
  <si>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</si>
  <si>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</si>
  <si>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</si>
  <si>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</si>
  <si>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</si>
  <si>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</si>
  <si>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</si>
  <si>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</si>
  <si>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</si>
  <si>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</si>
  <si>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</si>
  <si>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</si>
  <si>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</si>
  <si>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</si>
  <si>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</si>
  <si>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</si>
  <si>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</si>
  <si>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</si>
  <si>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</si>
  <si>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</si>
  <si>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</si>
  <si>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</si>
  <si>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</si>
  <si>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</si>
  <si>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</si>
  <si>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</si>
  <si>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</si>
  <si>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</si>
  <si>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</si>
  <si>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</si>
  <si>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</si>
  <si>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</si>
  <si>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</si>
  <si>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</si>
  <si>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</si>
  <si>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</si>
  <si>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</si>
  <si>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</si>
  <si>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</si>
  <si>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</si>
  <si>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</si>
  <si>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</si>
  <si>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</si>
  <si>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</si>
  <si>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</si>
  <si>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</si>
  <si>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</si>
  <si>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</si>
  <si>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</si>
  <si>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</si>
  <si>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</si>
  <si>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</si>
  <si>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</si>
  <si>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</si>
  <si>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</si>
  <si>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</si>
  <si>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</si>
  <si>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</si>
  <si>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</si>
  <si>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</si>
  <si>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</si>
  <si>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</si>
  <si>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</si>
  <si>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</si>
  <si>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</si>
  <si>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</si>
  <si>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</si>
  <si>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</si>
  <si>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</si>
  <si>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</si>
  <si>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</si>
  <si>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</si>
  <si>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</si>
  <si>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</si>
  <si>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</si>
  <si>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</si>
  <si>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</si>
  <si>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</si>
  <si>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</si>
  <si>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</si>
  <si>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</si>
  <si>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</si>
  <si>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</si>
  <si>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</si>
  <si>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</si>
  <si>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</si>
  <si>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</si>
  <si>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</si>
  <si>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</si>
  <si>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</si>
  <si>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</si>
  <si>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</si>
  <si>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</si>
  <si>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</si>
  <si>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</si>
  <si>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</si>
  <si>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</si>
  <si>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</si>
  <si>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</si>
  <si>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</si>
  <si>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</si>
  <si>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</si>
  <si>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</si>
  <si>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</si>
  <si>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</si>
  <si>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</si>
  <si>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</si>
  <si>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</si>
  <si>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</si>
  <si>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</si>
  <si>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</si>
  <si>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</si>
  <si>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</si>
  <si>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</si>
  <si>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</si>
  <si>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</si>
  <si>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</si>
  <si>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</si>
  <si>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</si>
  <si>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</si>
  <si>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</si>
  <si>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</si>
  <si>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</si>
  <si>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</si>
  <si>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</si>
  <si>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</si>
  <si>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</si>
  <si>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</si>
  <si>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</si>
  <si>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</si>
  <si>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</si>
  <si>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</si>
  <si>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</si>
  <si>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</si>
  <si>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</si>
  <si>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</si>
  <si>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</si>
  <si>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</si>
  <si>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</si>
  <si>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</si>
  <si>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</si>
  <si>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</si>
  <si>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</si>
  <si>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</si>
  <si>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</si>
  <si>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</si>
  <si>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</si>
  <si>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</si>
  <si>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</si>
  <si>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</si>
  <si>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</si>
  <si>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</si>
  <si>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</si>
  <si>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</si>
  <si>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</si>
  <si>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</si>
  <si>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</si>
  <si>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</si>
  <si>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</si>
  <si>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</si>
  <si>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</si>
  <si>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</si>
  <si>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</si>
  <si>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</si>
  <si>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</si>
  <si>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</si>
  <si>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</si>
  <si>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</si>
  <si>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</si>
  <si>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</si>
  <si>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</si>
  <si>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</si>
  <si>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</si>
  <si>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</si>
  <si>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</si>
  <si>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</si>
  <si>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</si>
  <si>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</si>
  <si>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</si>
  <si>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</si>
  <si>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</si>
  <si>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</si>
  <si>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</si>
  <si>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</si>
  <si>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</si>
  <si>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</si>
  <si>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</si>
  <si>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</si>
  <si>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</si>
  <si>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</si>
  <si>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</si>
  <si>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</si>
  <si>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</si>
  <si>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</si>
  <si>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</si>
  <si>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</si>
  <si>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</si>
  <si>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</si>
  <si>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</si>
  <si>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</si>
  <si>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</si>
  <si>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</si>
  <si>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</si>
  <si>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</si>
  <si>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</si>
  <si>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</si>
  <si>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</si>
  <si>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</si>
  <si>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</si>
  <si>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</si>
  <si>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</si>
  <si>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</si>
  <si>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</si>
  <si>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</si>
  <si>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</si>
  <si>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</si>
  <si>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</si>
  <si>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</si>
  <si>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</si>
  <si>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</si>
  <si>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</si>
  <si>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</si>
  <si>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</si>
  <si>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</si>
  <si>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</si>
  <si>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</si>
  <si>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</si>
  <si>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</si>
  <si>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</si>
  <si>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</si>
  <si>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</si>
  <si>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</si>
  <si>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</si>
  <si>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</si>
  <si>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</si>
  <si>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</si>
  <si>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</si>
  <si>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</si>
  <si>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</si>
  <si>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</si>
  <si>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</si>
  <si>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</si>
  <si>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</si>
  <si>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</si>
  <si>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</si>
  <si>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</si>
  <si>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</si>
  <si>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</si>
  <si>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</si>
  <si>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</si>
  <si>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</si>
  <si>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</si>
  <si>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</si>
  <si>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</si>
  <si>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</si>
  <si>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</si>
  <si>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</si>
  <si>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</si>
  <si>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</si>
  <si>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</si>
  <si>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</si>
  <si>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</si>
  <si>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</si>
  <si>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</si>
  <si>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</si>
  <si>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</si>
  <si>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</si>
  <si>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</si>
  <si>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</si>
  <si>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</si>
  <si>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</si>
  <si>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</si>
  <si>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</si>
  <si>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</si>
  <si>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</si>
  <si>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</si>
  <si>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</si>
  <si>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</si>
  <si>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</si>
  <si>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</si>
  <si>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</si>
  <si>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</si>
  <si>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</si>
  <si>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</si>
  <si>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</si>
  <si>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</si>
  <si>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</si>
  <si>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</si>
  <si>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</si>
  <si>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</si>
  <si>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</si>
  <si>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</si>
  <si>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</si>
  <si>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</si>
  <si>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</si>
  <si>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</si>
  <si>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</si>
  <si>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</si>
  <si>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</si>
  <si>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</si>
  <si>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</si>
  <si>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</si>
  <si>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</si>
  <si>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</si>
  <si>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</si>
  <si>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</si>
  <si>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</si>
  <si>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</si>
  <si>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</si>
  <si>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</si>
  <si>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</si>
  <si>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</si>
  <si>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</si>
  <si>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</si>
  <si>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</si>
  <si>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</si>
  <si>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</si>
  <si>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</si>
  <si>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</si>
  <si>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</si>
  <si>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</si>
  <si>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</si>
  <si>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</si>
  <si>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</si>
  <si>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</si>
  <si>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</si>
  <si>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</si>
  <si>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</si>
  <si>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</si>
  <si>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</si>
  <si>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</si>
  <si>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</si>
  <si>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</si>
  <si>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</si>
  <si>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</si>
  <si>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</si>
  <si>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</si>
  <si>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</si>
  <si>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</si>
  <si>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</si>
  <si>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</si>
  <si>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</si>
  <si>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</si>
  <si>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</si>
  <si>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</si>
  <si>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</si>
  <si>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</si>
  <si>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</si>
  <si>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</si>
  <si>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</si>
  <si>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</si>
  <si>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</si>
  <si>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</si>
  <si>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</si>
  <si>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</si>
  <si>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</si>
  <si>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</si>
  <si>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</si>
  <si>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</si>
  <si>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</si>
  <si>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</si>
  <si>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</si>
  <si>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</si>
  <si>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</si>
  <si>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</si>
  <si>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</si>
  <si>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</si>
  <si>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</si>
  <si>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</si>
  <si>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</si>
  <si>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</si>
  <si>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</si>
  <si>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</si>
  <si>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</si>
  <si>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</si>
  <si>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</si>
  <si>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</si>
  <si>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</si>
  <si>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</si>
  <si>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</si>
  <si>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</si>
  <si>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</si>
  <si>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</si>
  <si>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</si>
  <si>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</si>
  <si>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</si>
  <si>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</si>
  <si>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</si>
  <si>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</si>
  <si>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</si>
  <si>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</si>
  <si>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</si>
  <si>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</si>
  <si>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</si>
  <si>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</si>
  <si>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</si>
  <si>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</si>
  <si>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</si>
  <si>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</si>
  <si>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</si>
  <si>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</si>
  <si>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</si>
  <si>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</si>
  <si>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</si>
  <si>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</si>
  <si>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</si>
  <si>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</si>
  <si>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</si>
  <si>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</si>
  <si>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</si>
  <si>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</si>
  <si>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</si>
  <si>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</si>
  <si>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</si>
  <si>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</si>
  <si>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</si>
  <si>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</si>
  <si>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</si>
  <si>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</si>
  <si>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</si>
  <si>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</si>
  <si>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</si>
  <si>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</si>
  <si>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</si>
  <si>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</si>
  <si>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</si>
  <si>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</si>
  <si>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</si>
  <si>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</si>
  <si>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</si>
  <si>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</si>
  <si>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</si>
  <si>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</si>
  <si>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</si>
  <si>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</si>
  <si>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</si>
  <si>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</si>
  <si>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</si>
  <si>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</si>
  <si>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</si>
  <si>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</si>
  <si>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</si>
  <si>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</si>
  <si>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</si>
  <si>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</si>
  <si>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</si>
  <si>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</si>
  <si>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</si>
  <si>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</si>
  <si>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</si>
  <si>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</si>
  <si>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</si>
  <si>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</si>
  <si>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</si>
  <si>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</si>
  <si>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</si>
  <si>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</si>
  <si>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</si>
  <si>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</si>
  <si>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</si>
  <si>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</si>
  <si>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</si>
  <si>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</si>
  <si>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</si>
  <si>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</si>
  <si>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</si>
  <si>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</si>
  <si>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</si>
  <si>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</si>
  <si>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</si>
  <si>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</si>
  <si>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</si>
  <si>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</si>
  <si>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</si>
  <si>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</si>
  <si>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</si>
  <si>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</si>
  <si>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</si>
  <si>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</si>
  <si>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</si>
  <si>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</si>
  <si>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</si>
  <si>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</si>
  <si>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</si>
  <si>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</si>
  <si>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</si>
  <si>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</si>
  <si>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</si>
  <si>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</si>
  <si>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</si>
  <si>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</si>
  <si>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</si>
  <si>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</si>
  <si>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</si>
  <si>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</si>
  <si>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</si>
  <si>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</si>
  <si>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</si>
  <si>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</si>
  <si>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</si>
  <si>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</si>
  <si>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</si>
  <si>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</si>
  <si>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</si>
  <si>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</si>
  <si>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</si>
  <si>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</si>
  <si>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</si>
  <si>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</si>
  <si>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</si>
  <si>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</si>
  <si>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</si>
  <si>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</si>
  <si>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</si>
  <si>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</si>
  <si>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</si>
  <si>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</si>
  <si>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</si>
  <si>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</si>
  <si>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</si>
  <si>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</si>
  <si>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</si>
  <si>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</si>
  <si>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</si>
  <si>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</si>
  <si>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</si>
  <si>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</si>
  <si>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</si>
  <si>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</si>
  <si>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</si>
  <si>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</si>
  <si>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</si>
  <si>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</si>
  <si>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</si>
  <si>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</si>
  <si>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</si>
  <si>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</si>
  <si>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</si>
  <si>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</si>
  <si>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</si>
  <si>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</si>
  <si>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</si>
  <si>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</si>
  <si>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</si>
  <si>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</si>
  <si>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</si>
  <si>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</si>
  <si>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</si>
  <si>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</si>
  <si>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</si>
  <si>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</si>
  <si>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</si>
  <si>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</si>
  <si>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</si>
  <si>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</si>
  <si>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</si>
  <si>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</si>
  <si>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</si>
  <si>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</si>
  <si>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</si>
  <si>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</si>
  <si>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</si>
  <si>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</si>
  <si>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</si>
  <si>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</si>
  <si>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</si>
  <si>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</si>
  <si>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</si>
  <si>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</si>
  <si>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</si>
  <si>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</si>
  <si>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</si>
  <si>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</si>
  <si>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</si>
  <si>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</si>
  <si>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</si>
  <si>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</si>
  <si>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</si>
  <si>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</si>
  <si>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</si>
  <si>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</si>
  <si>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</si>
  <si>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</si>
  <si>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</si>
  <si>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</si>
  <si>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</si>
  <si>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</si>
  <si>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</si>
  <si>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</si>
  <si>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</si>
  <si>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</si>
  <si>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</si>
  <si>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</si>
  <si>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</si>
  <si>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</si>
  <si>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</si>
  <si>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</si>
  <si>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</si>
  <si>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</si>
  <si>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</si>
  <si>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</si>
  <si>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</si>
  <si>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</si>
  <si>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</si>
  <si>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</si>
  <si>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</si>
  <si>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</si>
  <si>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</si>
  <si>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</si>
  <si>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</si>
  <si>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</si>
  <si>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</si>
  <si>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</si>
  <si>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</si>
  <si>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</si>
  <si>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</si>
  <si>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</si>
  <si>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</si>
  <si>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</si>
  <si>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</si>
  <si>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</si>
  <si>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</si>
  <si>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</si>
  <si>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</si>
  <si>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</si>
  <si>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</si>
  <si>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</si>
  <si>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</si>
  <si>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</si>
  <si>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</si>
  <si>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</si>
  <si>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</si>
  <si>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</si>
  <si>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</si>
  <si>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</si>
  <si>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</si>
  <si>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</si>
  <si>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</si>
  <si>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</si>
  <si>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</si>
  <si>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</si>
  <si>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</si>
  <si>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</si>
  <si>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</si>
  <si>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</si>
  <si>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</si>
  <si>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</si>
  <si>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</si>
  <si>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</si>
  <si>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</si>
  <si>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</si>
  <si>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</si>
  <si>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</si>
  <si>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</si>
  <si>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</si>
  <si>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</si>
  <si>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</si>
  <si>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</si>
  <si>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</si>
  <si>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</si>
  <si>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</si>
  <si>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</si>
  <si>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</si>
  <si>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</si>
  <si>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</si>
  <si>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</si>
  <si>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</si>
  <si>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</si>
  <si>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</si>
  <si>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</si>
  <si>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</si>
  <si>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</si>
  <si>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</si>
  <si>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</si>
  <si>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</si>
  <si>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</si>
  <si>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</si>
  <si>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</si>
  <si>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</si>
  <si>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</si>
  <si>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</si>
  <si>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</si>
  <si>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</si>
  <si>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</si>
  <si>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</si>
  <si>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</si>
  <si>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</si>
  <si>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</si>
  <si>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</si>
  <si>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</si>
  <si>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</si>
  <si>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</si>
  <si>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</si>
  <si>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</si>
  <si>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</si>
  <si>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</si>
  <si>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</si>
  <si>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</si>
  <si>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</si>
  <si>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</si>
  <si>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</si>
  <si>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</si>
  <si>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</si>
  <si>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</si>
  <si>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</si>
  <si>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</si>
  <si>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</si>
  <si>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</si>
  <si>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</si>
  <si>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</si>
  <si>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</si>
  <si>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</si>
  <si>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</si>
  <si>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</si>
  <si>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</si>
  <si>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</si>
  <si>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</si>
  <si>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</si>
  <si>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</si>
  <si>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</si>
  <si>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</si>
  <si>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</si>
  <si>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</si>
  <si>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</si>
  <si>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</si>
  <si>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</si>
  <si>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</si>
  <si>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</si>
  <si>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</si>
  <si>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</si>
  <si>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</si>
  <si>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</si>
  <si>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</si>
  <si>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</si>
  <si>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</si>
  <si>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</si>
  <si>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</si>
  <si>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</si>
  <si>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</si>
  <si>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</si>
  <si>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</si>
  <si>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</si>
  <si>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</si>
  <si>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</si>
  <si>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</si>
  <si>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</si>
  <si>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</si>
  <si>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</si>
  <si>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</si>
  <si>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</si>
  <si>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</si>
  <si>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</si>
  <si>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</si>
  <si>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</si>
  <si>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</si>
  <si>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</si>
  <si>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</si>
  <si>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</si>
  <si>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</si>
  <si>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</si>
  <si>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</si>
  <si>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</si>
  <si>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</si>
  <si>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</si>
  <si>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</si>
  <si>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</si>
  <si>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</si>
  <si>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</si>
  <si>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</si>
  <si>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</si>
  <si>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</si>
  <si>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</si>
  <si>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</si>
  <si>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</si>
  <si>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</si>
  <si>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</si>
  <si>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</si>
  <si>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</si>
  <si>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</si>
  <si>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</si>
  <si>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</si>
  <si>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</si>
  <si>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</si>
  <si>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</si>
  <si>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</si>
  <si>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</si>
  <si>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</si>
  <si>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</si>
  <si>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</si>
  <si>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</si>
  <si>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</si>
  <si>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</si>
  <si>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</si>
  <si>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</si>
  <si>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</si>
  <si>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</si>
  <si>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</si>
  <si>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</si>
  <si>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</si>
  <si>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</si>
  <si>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</si>
  <si>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</si>
  <si>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</si>
  <si>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</si>
  <si>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</si>
  <si>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</si>
  <si>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</si>
  <si>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</si>
  <si>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</si>
  <si>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</si>
  <si>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</si>
  <si>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</si>
  <si>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</si>
  <si>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</si>
  <si>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</si>
  <si>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</si>
  <si>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</si>
  <si>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</si>
  <si>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</si>
  <si>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</si>
  <si>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</si>
  <si>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</si>
  <si>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</si>
  <si>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</si>
  <si>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</si>
  <si>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</si>
  <si>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</si>
  <si>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</si>
  <si>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</si>
  <si>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</si>
  <si>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</si>
  <si>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</si>
  <si>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</si>
  <si>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</si>
  <si>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</si>
  <si>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</si>
  <si>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</si>
  <si>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</si>
  <si>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</si>
  <si>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</si>
  <si>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</si>
  <si>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</si>
  <si>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</si>
  <si>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</si>
  <si>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</si>
  <si>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</si>
  <si>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</si>
  <si>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</si>
  <si>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</si>
  <si>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</si>
  <si>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</si>
  <si>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</si>
  <si>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</si>
  <si>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</si>
  <si>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</si>
  <si>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</si>
  <si>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</si>
  <si>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</si>
  <si>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</si>
  <si>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</si>
  <si>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</si>
  <si>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</si>
  <si>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</si>
  <si>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</si>
  <si>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</si>
  <si>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</si>
  <si>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</si>
  <si>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</si>
  <si>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</si>
  <si>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</si>
  <si>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</si>
  <si>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</si>
  <si>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</si>
  <si>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</si>
  <si>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</si>
  <si>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</si>
  <si>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</si>
  <si>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</si>
  <si>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</si>
  <si>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</si>
  <si>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</si>
  <si>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</si>
  <si>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</si>
  <si>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</si>
  <si>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</si>
  <si>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</si>
  <si>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</si>
  <si>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</si>
  <si>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</si>
  <si>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</si>
  <si>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</si>
  <si>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</si>
  <si>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</si>
  <si>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</si>
  <si>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</si>
  <si>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</si>
  <si>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</si>
  <si>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</si>
  <si>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</si>
  <si>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</si>
  <si>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</si>
  <si>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</si>
  <si>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</si>
  <si>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</si>
  <si>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</si>
  <si>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</si>
  <si>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</si>
  <si>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</si>
  <si>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</si>
  <si>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</si>
  <si>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</si>
  <si>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</si>
  <si>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</si>
  <si>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</si>
  <si>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</si>
  <si>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</si>
  <si>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</si>
  <si>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</si>
  <si>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</si>
  <si>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</si>
  <si>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</si>
  <si>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</si>
  <si>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</si>
  <si>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</si>
  <si>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</si>
  <si>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</si>
  <si>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</si>
  <si>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</si>
  <si>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</si>
  <si>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</si>
  <si>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</si>
  <si>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</si>
  <si>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</si>
  <si>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</si>
  <si>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</si>
  <si>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</si>
  <si>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</si>
  <si>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</si>
  <si>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</si>
  <si>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</si>
  <si>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</si>
  <si>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</si>
  <si>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</si>
  <si>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</si>
  <si>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</si>
  <si>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</si>
  <si>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</si>
  <si>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</si>
  <si>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</si>
  <si>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</si>
  <si>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</si>
  <si>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</si>
  <si>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</si>
  <si>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</si>
  <si>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</si>
  <si>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</si>
  <si>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</si>
  <si>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</si>
  <si>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</si>
  <si>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</si>
  <si>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</si>
  <si>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</si>
  <si>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</si>
  <si>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</si>
  <si>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</si>
  <si>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</si>
  <si>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</si>
  <si>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</si>
  <si>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</si>
  <si>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</si>
  <si>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</si>
  <si>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</si>
  <si>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</si>
  <si>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</si>
  <si>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</si>
  <si>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</si>
  <si>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</si>
  <si>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</si>
  <si>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</si>
  <si>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</si>
  <si>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</si>
  <si>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</si>
  <si>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</si>
  <si>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</si>
  <si>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</si>
  <si>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</si>
  <si>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</si>
  <si>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</si>
  <si>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</si>
  <si>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</si>
  <si>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</si>
  <si>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</si>
  <si>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</si>
  <si>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</si>
  <si>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</si>
  <si>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</si>
  <si>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</si>
  <si>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</si>
  <si>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</si>
  <si>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</si>
  <si>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</si>
  <si>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</si>
  <si>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</si>
  <si>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</si>
  <si>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</si>
  <si>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</si>
  <si>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</si>
  <si>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</si>
  <si>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</si>
  <si>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</si>
  <si>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</si>
  <si>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</si>
  <si>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</si>
  <si>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</si>
  <si>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</si>
  <si>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</si>
  <si>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</si>
  <si>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</si>
  <si>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</si>
  <si>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</si>
  <si>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</si>
  <si>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</si>
  <si>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</si>
  <si>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</si>
  <si>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</si>
  <si>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</si>
  <si>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</si>
  <si>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</si>
  <si>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</si>
  <si>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</si>
  <si>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</si>
  <si>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</si>
  <si>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</si>
  <si>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</si>
  <si>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</si>
  <si>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</si>
  <si>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</si>
  <si>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</si>
  <si>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</si>
  <si>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</si>
  <si>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</si>
  <si>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</si>
  <si>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</si>
  <si>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</si>
  <si>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</si>
  <si>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</si>
  <si>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</si>
  <si>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</si>
  <si>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</si>
  <si>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</si>
  <si>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</si>
  <si>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</si>
  <si>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</si>
  <si>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</si>
  <si>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</si>
  <si>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</si>
  <si>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</si>
  <si>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</si>
  <si>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</si>
  <si>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</si>
  <si>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</si>
  <si>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</si>
  <si>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</si>
  <si>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</si>
  <si>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</si>
  <si>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</si>
  <si>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</si>
  <si>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</si>
  <si>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</si>
  <si>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</si>
  <si>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</si>
  <si>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</si>
  <si>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</si>
  <si>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</si>
  <si>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</si>
  <si>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</si>
  <si>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</si>
  <si>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</si>
  <si>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</si>
  <si>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</si>
  <si>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</si>
  <si>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</si>
  <si>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</si>
  <si>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</si>
  <si>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</si>
  <si>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</si>
  <si>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</si>
  <si>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</si>
  <si>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</si>
  <si>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</si>
  <si>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</si>
  <si>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</si>
  <si>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</si>
  <si>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</si>
  <si>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</si>
  <si>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</si>
  <si>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</si>
  <si>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</si>
  <si>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</si>
  <si>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</si>
  <si>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</si>
  <si>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</si>
  <si>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</si>
  <si>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</si>
  <si>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</si>
  <si>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</si>
  <si>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</si>
  <si>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</si>
  <si>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</si>
  <si>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</si>
  <si>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</si>
  <si>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</si>
  <si>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</si>
  <si>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</si>
  <si>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</si>
  <si>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</si>
  <si>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</si>
  <si>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</si>
  <si>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</si>
  <si>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</si>
  <si>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</si>
  <si>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</si>
  <si>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</si>
  <si>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</si>
  <si>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</si>
  <si>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</si>
  <si>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</si>
  <si>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</si>
  <si>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</si>
  <si>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</si>
  <si>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</si>
  <si>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</si>
  <si>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</si>
  <si>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</si>
  <si>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</si>
  <si>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</si>
  <si>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</si>
  <si>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</si>
  <si>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</si>
  <si>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</si>
  <si>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</si>
  <si>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</si>
  <si>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</si>
  <si>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</si>
  <si>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</si>
  <si>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</si>
  <si>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</si>
  <si>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</si>
  <si>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</si>
  <si>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</si>
  <si>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</si>
  <si>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</si>
  <si>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</si>
  <si>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</si>
  <si>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</si>
  <si>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</si>
  <si>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</si>
  <si>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</si>
  <si>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</si>
  <si>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</si>
  <si>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</si>
  <si>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</si>
  <si>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</si>
  <si>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</si>
  <si>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</si>
  <si>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</si>
  <si>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</si>
  <si>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</si>
  <si>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</si>
  <si>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</si>
  <si>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</si>
  <si>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</si>
  <si>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</si>
  <si>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</si>
  <si>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</si>
  <si>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</si>
  <si>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</si>
  <si>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</si>
  <si>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</si>
  <si>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</si>
  <si>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</si>
  <si>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</si>
  <si>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</si>
  <si>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</si>
  <si>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</si>
  <si>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</si>
  <si>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</si>
  <si>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</si>
  <si>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</si>
  <si>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</si>
  <si>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</si>
  <si>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</si>
  <si>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</si>
  <si>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</si>
  <si>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</si>
  <si>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</si>
  <si>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</si>
  <si>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</si>
  <si>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</si>
  <si>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</si>
  <si>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</si>
  <si>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</si>
  <si>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</si>
  <si>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</si>
  <si>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</si>
  <si>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</si>
  <si>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</si>
  <si>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</si>
  <si>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</si>
  <si>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</si>
  <si>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</si>
  <si>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</si>
  <si>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</si>
  <si>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</si>
  <si>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</si>
  <si>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</si>
  <si>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</si>
  <si>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</si>
  <si>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</si>
  <si>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</si>
  <si>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</si>
  <si>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</si>
  <si>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</si>
  <si>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</si>
  <si>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</si>
  <si>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</si>
  <si>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</si>
  <si>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</si>
  <si>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</si>
  <si>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</si>
  <si>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</si>
  <si>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</si>
  <si>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</si>
  <si>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</si>
  <si>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</si>
  <si>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</si>
  <si>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</si>
  <si>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</si>
  <si>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</si>
  <si>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</si>
  <si>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</si>
  <si>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</si>
  <si>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</si>
  <si>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</si>
  <si>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</si>
  <si>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</si>
  <si>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</si>
  <si>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</si>
  <si>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</si>
  <si>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</si>
  <si>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</si>
  <si>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</si>
  <si>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</si>
  <si>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</si>
  <si>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</si>
  <si>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</si>
  <si>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</si>
  <si>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</si>
  <si>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</si>
  <si>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</si>
  <si>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</si>
  <si>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</si>
  <si>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</si>
  <si>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</si>
  <si>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</si>
  <si>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</si>
  <si>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</si>
  <si>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</si>
  <si>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</si>
  <si>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</si>
  <si>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</si>
  <si>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</si>
  <si>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</si>
  <si>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</si>
  <si>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</si>
  <si>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</si>
  <si>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</si>
  <si>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</si>
  <si>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</si>
  <si>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</si>
  <si>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</si>
  <si>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</si>
  <si>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</si>
  <si>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</si>
  <si>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</si>
  <si>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</si>
  <si>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</si>
  <si>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</si>
  <si>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</si>
  <si>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</si>
  <si>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</si>
  <si>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</si>
  <si>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</si>
  <si>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</si>
  <si>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</si>
  <si>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</si>
  <si>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</si>
  <si>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</si>
  <si>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</si>
  <si>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</si>
  <si>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</si>
  <si>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</si>
  <si>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</si>
  <si>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</si>
  <si>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</si>
  <si>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</si>
  <si>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</si>
  <si>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</si>
  <si>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</si>
  <si>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</si>
  <si>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</si>
  <si>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</si>
  <si>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</si>
  <si>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</si>
  <si>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</si>
  <si>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</si>
  <si>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</si>
  <si>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</si>
  <si>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</si>
  <si>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</si>
  <si>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</si>
  <si>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</si>
  <si>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</si>
  <si>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</si>
  <si>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</si>
  <si>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</si>
  <si>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</si>
  <si>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</si>
  <si>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</si>
  <si>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</si>
  <si>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</si>
  <si>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</si>
  <si>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</si>
  <si>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</si>
  <si>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</si>
  <si>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</si>
  <si>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</si>
  <si>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</si>
  <si>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</si>
  <si>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</si>
  <si>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</si>
  <si>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</si>
  <si>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</si>
  <si>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</si>
  <si>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</si>
  <si>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</si>
  <si>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</si>
  <si>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</si>
  <si>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</si>
  <si>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</si>
  <si>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</si>
  <si>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</si>
  <si>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</si>
  <si>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</si>
  <si>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</si>
  <si>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</si>
  <si>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</si>
  <si>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</si>
  <si>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</si>
  <si>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</si>
  <si>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</si>
  <si>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</si>
  <si>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</si>
  <si>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</si>
  <si>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</si>
  <si>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</si>
  <si>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</si>
  <si>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</si>
  <si>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</si>
  <si>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</si>
  <si>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</si>
  <si>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</si>
  <si>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</si>
  <si>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</si>
  <si>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</si>
  <si>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</si>
  <si>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</si>
  <si>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</si>
  <si>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</si>
  <si>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</si>
  <si>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</si>
  <si>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</si>
  <si>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</si>
  <si>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</si>
  <si>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</si>
  <si>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</si>
  <si>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</si>
  <si>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</si>
  <si>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</si>
  <si>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</si>
  <si>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</si>
  <si>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</si>
  <si>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</si>
  <si>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</si>
  <si>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</si>
  <si>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</si>
  <si>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</si>
  <si>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</si>
  <si>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</si>
  <si>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</si>
  <si>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</si>
  <si>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</si>
  <si>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</si>
  <si>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</si>
  <si>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</si>
  <si>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</si>
  <si>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</si>
  <si>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</si>
  <si>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</si>
  <si>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</si>
  <si>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</si>
  <si>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</si>
  <si>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</si>
  <si>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</si>
  <si>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</si>
  <si>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</si>
  <si>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</si>
  <si>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</si>
  <si>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</si>
  <si>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</si>
  <si>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</si>
  <si>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</si>
  <si>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</si>
  <si>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</si>
  <si>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</si>
  <si>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</si>
  <si>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</si>
  <si>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</si>
  <si>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</si>
  <si>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</si>
  <si>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</si>
  <si>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</si>
  <si>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</si>
  <si>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</si>
  <si>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</si>
  <si>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</si>
  <si>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</si>
  <si>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</si>
  <si>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</si>
  <si>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</si>
  <si>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</si>
  <si>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</si>
  <si>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</si>
  <si>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</si>
  <si>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</si>
  <si>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</si>
  <si>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</si>
  <si>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</si>
  <si>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</si>
  <si>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</si>
  <si>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</si>
  <si>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</si>
  <si>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</si>
  <si>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</si>
  <si>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</si>
  <si>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</si>
  <si>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</si>
  <si>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</si>
  <si>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</si>
  <si>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</si>
  <si>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</si>
  <si>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</si>
  <si>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</si>
  <si>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</si>
  <si>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</si>
  <si>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</si>
  <si>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</si>
  <si>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</si>
  <si>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</si>
  <si>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</si>
  <si>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</si>
  <si>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</si>
  <si>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</si>
  <si>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</si>
  <si>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</si>
  <si>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</si>
  <si>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</si>
  <si>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</si>
  <si>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</si>
  <si>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</si>
  <si>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</si>
  <si>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</si>
  <si>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</si>
  <si>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</si>
  <si>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</si>
  <si>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</si>
  <si>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</si>
  <si>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</si>
  <si>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</si>
  <si>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</si>
  <si>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</si>
  <si>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</si>
  <si>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</si>
  <si>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</si>
  <si>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</si>
  <si>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</si>
  <si>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</si>
  <si>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</si>
  <si>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</si>
  <si>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</si>
  <si>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</si>
  <si>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</si>
  <si>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</si>
  <si>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</si>
  <si>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</si>
  <si>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</si>
  <si>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</si>
  <si>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</si>
  <si>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</si>
  <si>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</si>
  <si>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</si>
  <si>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</si>
  <si>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</si>
  <si>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</si>
  <si>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</si>
  <si>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</si>
  <si>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</si>
  <si>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</si>
  <si>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</si>
  <si>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</si>
  <si>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</si>
  <si>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</si>
  <si>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</si>
  <si>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</si>
  <si>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</si>
  <si>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</si>
  <si>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</si>
  <si>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</si>
  <si>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</si>
  <si>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</si>
  <si>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</si>
  <si>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</si>
  <si>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</si>
  <si>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</si>
  <si>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</si>
  <si>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</si>
  <si>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</si>
  <si>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</si>
  <si>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</si>
  <si>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</si>
  <si>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</si>
  <si>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</si>
  <si>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</si>
  <si>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</si>
  <si>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</si>
  <si>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</si>
  <si>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</si>
  <si>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</si>
  <si>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</si>
  <si>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</si>
  <si>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</si>
  <si>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</si>
  <si>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</si>
  <si>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</si>
  <si>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</si>
  <si>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</si>
  <si>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</si>
  <si>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</si>
  <si>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</si>
  <si>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</si>
  <si>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</si>
  <si>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</si>
  <si>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</si>
  <si>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</si>
  <si>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</si>
  <si>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</si>
  <si>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</si>
  <si>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</si>
  <si>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</si>
  <si>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</si>
  <si>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</si>
  <si>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</si>
  <si>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</si>
  <si>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</si>
  <si>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</si>
  <si>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</si>
  <si>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</si>
  <si>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</si>
  <si>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</si>
  <si>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</si>
  <si>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</si>
  <si>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</si>
  <si>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</si>
  <si>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</si>
  <si>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</si>
  <si>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</si>
  <si>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</si>
  <si>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</si>
  <si>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</si>
  <si>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</si>
  <si>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</si>
  <si>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</si>
  <si>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</si>
  <si>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</si>
  <si>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</si>
  <si>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</si>
  <si>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</si>
  <si>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</si>
  <si>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</si>
  <si>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</si>
  <si>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</si>
  <si>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</si>
  <si>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</si>
  <si>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</si>
  <si>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</si>
  <si>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</si>
  <si>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</si>
  <si>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</si>
  <si>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</si>
  <si>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</si>
  <si>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</si>
  <si>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</si>
  <si>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</si>
  <si>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</si>
  <si>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</si>
  <si>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</si>
  <si>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</si>
  <si>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</si>
  <si>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</si>
  <si>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</si>
  <si>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</si>
  <si>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</si>
  <si>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</si>
  <si>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</si>
  <si>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</si>
  <si>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</si>
  <si>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</si>
  <si>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</si>
  <si>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</si>
  <si>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</si>
  <si>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</si>
  <si>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</si>
  <si>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</si>
  <si>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</si>
  <si>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</si>
  <si>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</si>
  <si>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</si>
  <si>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</si>
  <si>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</si>
  <si>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</si>
  <si>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</si>
  <si>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</si>
  <si>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</si>
  <si>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</si>
  <si>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</si>
  <si>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</si>
  <si>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</si>
  <si>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</si>
  <si>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</si>
  <si>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</si>
  <si>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</si>
  <si>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</si>
  <si>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</si>
  <si>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</si>
  <si>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</si>
  <si>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</si>
  <si>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</si>
  <si>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</si>
  <si>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</si>
  <si>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</si>
  <si>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</si>
  <si>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</si>
  <si>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</si>
  <si>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</si>
  <si>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</si>
  <si>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</si>
  <si>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</si>
  <si>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</si>
  <si>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</si>
  <si>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</si>
  <si>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</si>
  <si>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</si>
  <si>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</si>
  <si>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</si>
  <si>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</si>
  <si>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</si>
  <si>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</si>
  <si>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</si>
  <si>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</si>
  <si>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</si>
  <si>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</si>
  <si>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</si>
  <si>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</si>
  <si>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</si>
  <si>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</si>
  <si>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</si>
  <si>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</si>
  <si>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</si>
  <si>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</si>
  <si>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</si>
  <si>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</si>
  <si>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</si>
  <si>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</si>
  <si>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</si>
  <si>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</si>
  <si>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</si>
  <si>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</si>
  <si>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</si>
  <si>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</si>
  <si>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</si>
  <si>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</si>
  <si>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</si>
  <si>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</si>
  <si>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</si>
  <si>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</si>
  <si>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</si>
  <si>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</si>
  <si>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</si>
  <si>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</si>
  <si>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</si>
  <si>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</si>
  <si>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</si>
  <si>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</si>
  <si>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</si>
  <si>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</si>
  <si>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</si>
  <si>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</si>
  <si>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</si>
  <si>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</si>
  <si>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</si>
  <si>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</si>
  <si>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</si>
  <si>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</si>
  <si>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</si>
  <si>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</si>
  <si>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</si>
  <si>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</si>
  <si>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</si>
  <si>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</si>
  <si>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</si>
  <si>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</si>
  <si>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</si>
  <si>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</si>
  <si>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</si>
  <si>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</si>
  <si>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</si>
  <si>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</si>
  <si>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</si>
  <si>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</si>
  <si>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</si>
  <si>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</si>
  <si>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</si>
  <si>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</si>
  <si>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</si>
  <si>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</si>
  <si>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</si>
  <si>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</si>
  <si>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</si>
  <si>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</si>
  <si>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</si>
  <si>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</si>
  <si>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</si>
  <si>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</si>
  <si>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</si>
  <si>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</si>
  <si>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</si>
  <si>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</si>
  <si>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</si>
  <si>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</si>
  <si>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</si>
  <si>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</si>
  <si>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</si>
  <si>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</si>
  <si>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</si>
  <si>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</si>
  <si>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</si>
  <si>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</si>
  <si>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</si>
  <si>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</si>
  <si>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</si>
  <si>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</si>
  <si>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</si>
  <si>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</si>
  <si>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</si>
  <si>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</si>
  <si>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</si>
  <si>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</si>
  <si>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</si>
  <si>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</si>
  <si>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</si>
  <si>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</si>
  <si>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</si>
  <si>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</si>
  <si>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</si>
  <si>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</si>
  <si>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</si>
  <si>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</si>
  <si>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</si>
  <si>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</si>
  <si>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</si>
  <si>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</si>
  <si>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</si>
  <si>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</si>
  <si>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</si>
  <si>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</si>
  <si>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</si>
  <si>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</si>
  <si>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</si>
  <si>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</si>
  <si>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</si>
  <si>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</si>
  <si>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</si>
  <si>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</si>
  <si>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</si>
  <si>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</si>
  <si>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</si>
  <si>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</si>
  <si>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</si>
  <si>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</si>
  <si>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</si>
  <si>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</si>
  <si>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</si>
  <si>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</si>
  <si>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</si>
  <si>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</si>
  <si>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</si>
  <si>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</si>
  <si>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</si>
  <si>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</si>
  <si>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</si>
  <si>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</si>
  <si>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</si>
  <si>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</si>
  <si>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</si>
  <si>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</si>
  <si>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</si>
  <si>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</si>
  <si>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</si>
  <si>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</si>
  <si>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</si>
  <si>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</si>
  <si>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</si>
  <si>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</si>
  <si>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</si>
  <si>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</si>
  <si>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</si>
  <si>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</si>
  <si>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</si>
  <si>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</si>
  <si>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</si>
  <si>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</si>
  <si>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</si>
  <si>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</si>
  <si>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</si>
  <si>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</si>
  <si>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</si>
  <si>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</si>
  <si>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</si>
  <si>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</si>
  <si>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</si>
  <si>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</si>
  <si>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</si>
  <si>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</si>
  <si>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</si>
  <si>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</si>
  <si>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</si>
  <si>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</si>
  <si>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</si>
  <si>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</si>
  <si>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</si>
  <si>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</si>
  <si>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</si>
  <si>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</si>
  <si>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</si>
  <si>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</si>
  <si>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</si>
  <si>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</si>
  <si>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</si>
  <si>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</si>
  <si>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</si>
  <si>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</si>
  <si>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</si>
  <si>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</si>
  <si>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</si>
  <si>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</si>
  <si>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</si>
  <si>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</si>
  <si>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</si>
  <si>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</si>
  <si>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</si>
  <si>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</si>
  <si>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</si>
  <si>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</si>
  <si>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</si>
  <si>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</si>
  <si>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</si>
  <si>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</si>
  <si>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</si>
  <si>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</si>
  <si>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</si>
  <si>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</si>
  <si>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</si>
  <si>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</si>
  <si>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</si>
  <si>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</si>
  <si>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</si>
  <si>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</si>
  <si>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</si>
  <si>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</si>
  <si>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</si>
  <si>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</si>
  <si>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</si>
  <si>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</si>
  <si>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</si>
  <si>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</si>
  <si>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</si>
  <si>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</si>
  <si>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</si>
  <si>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</si>
  <si>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</si>
  <si>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</si>
  <si>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</si>
  <si>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</si>
  <si>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</si>
  <si>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</si>
  <si>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</si>
  <si>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</si>
  <si>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</si>
  <si>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</si>
  <si>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</si>
  <si>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</si>
  <si>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</si>
  <si>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</si>
  <si>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</si>
  <si>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</si>
  <si>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</si>
  <si>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</si>
  <si>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</si>
  <si>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</si>
  <si>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</si>
  <si>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</si>
  <si>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</si>
  <si>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</si>
  <si>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</si>
  <si>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</si>
  <si>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</si>
  <si>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</si>
  <si>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</si>
  <si>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</si>
  <si>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</si>
  <si>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</si>
  <si>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</si>
  <si>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</si>
  <si>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</si>
  <si>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</si>
  <si>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</si>
  <si>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</si>
  <si>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</si>
  <si>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</si>
  <si>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</si>
  <si>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</si>
  <si>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</si>
  <si>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</si>
  <si>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</si>
  <si>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</si>
  <si>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</si>
  <si>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</si>
  <si>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</si>
  <si>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</si>
  <si>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</si>
  <si>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</si>
  <si>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</si>
  <si>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</si>
  <si>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</si>
  <si>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</si>
  <si>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</si>
  <si>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</si>
  <si>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</si>
  <si>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</si>
  <si>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</si>
  <si>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</si>
  <si>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</si>
  <si>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</si>
  <si>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</si>
  <si>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</si>
  <si>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</si>
  <si>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</si>
  <si>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</si>
  <si>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</si>
  <si>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</si>
  <si>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</si>
  <si>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</si>
  <si>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</si>
  <si>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</si>
  <si>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</si>
  <si>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</si>
  <si>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</si>
  <si>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</si>
  <si>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</si>
  <si>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</si>
  <si>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</si>
  <si>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</si>
  <si>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</si>
  <si>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</si>
  <si>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</si>
  <si>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</si>
  <si>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</si>
  <si>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</si>
  <si>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</si>
  <si>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</si>
  <si>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</si>
  <si>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</si>
  <si>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</si>
  <si>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</si>
  <si>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</si>
  <si>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</si>
  <si>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</si>
  <si>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</si>
  <si>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</si>
  <si>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</si>
  <si>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</si>
  <si>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</si>
  <si>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</si>
  <si>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</si>
  <si>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</si>
  <si>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</si>
  <si>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</si>
  <si>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</si>
  <si>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</si>
  <si>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</si>
  <si>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</si>
  <si>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</si>
  <si>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</si>
  <si>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</si>
  <si>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</si>
  <si>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</si>
  <si>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</si>
  <si>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</si>
  <si>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</si>
  <si>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</si>
  <si>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</si>
  <si>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</si>
  <si>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</si>
  <si>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</si>
  <si>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</si>
  <si>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</si>
  <si>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</si>
  <si>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</si>
  <si>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</si>
  <si>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</si>
  <si>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</si>
  <si>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</si>
  <si>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</si>
  <si>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</si>
  <si>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</si>
  <si>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</si>
  <si>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</si>
  <si>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</si>
  <si>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</si>
  <si>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</si>
  <si>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</si>
  <si>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</si>
  <si>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</si>
  <si>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</si>
  <si>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</si>
  <si>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</si>
  <si>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</si>
  <si>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</si>
  <si>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</si>
  <si>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</si>
  <si>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</si>
  <si>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</si>
  <si>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</si>
  <si>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</si>
  <si>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</si>
  <si>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</si>
  <si>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</si>
  <si>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</si>
  <si>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</si>
  <si>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</si>
  <si>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</si>
  <si>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</si>
  <si>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</si>
  <si>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</si>
  <si>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</si>
  <si>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</si>
  <si>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</si>
  <si>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</si>
  <si>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</si>
  <si>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</si>
  <si>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</si>
  <si>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</si>
  <si>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</si>
  <si>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</si>
  <si>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</si>
  <si>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</si>
  <si>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</si>
  <si>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</si>
  <si>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</si>
  <si>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</si>
  <si>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</si>
  <si>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</si>
  <si>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</si>
  <si>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</si>
  <si>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</si>
  <si>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</si>
  <si>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</si>
  <si>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</si>
  <si>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</si>
  <si>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</si>
  <si>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</si>
  <si>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</si>
  <si>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</si>
  <si>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</si>
  <si>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</si>
  <si>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</si>
  <si>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</si>
  <si>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</si>
  <si>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</si>
  <si>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</si>
  <si>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</si>
  <si>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</si>
  <si>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</si>
  <si>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</si>
  <si>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</si>
  <si>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</si>
  <si>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</si>
  <si>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</si>
  <si>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</si>
  <si>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</si>
  <si>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</si>
  <si>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</si>
  <si>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</si>
  <si>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</si>
  <si>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</si>
  <si>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</si>
  <si>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</si>
  <si>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</si>
  <si>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</si>
  <si>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</si>
  <si>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</si>
  <si>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</si>
  <si>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</si>
  <si>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</si>
  <si>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</si>
  <si>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</si>
  <si>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</si>
  <si>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</si>
  <si>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</si>
  <si>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</si>
  <si>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</si>
  <si>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</si>
  <si>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</si>
  <si>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</si>
  <si>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</si>
  <si>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</si>
  <si>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</si>
  <si>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</si>
  <si>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</si>
  <si>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</si>
  <si>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</si>
  <si>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</si>
  <si>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</si>
  <si>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</si>
  <si>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</si>
  <si>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</si>
  <si>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</si>
  <si>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</si>
  <si>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</si>
  <si>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</si>
  <si>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</si>
  <si>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</si>
  <si>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</si>
  <si>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</si>
  <si>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</si>
  <si>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</si>
  <si>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</si>
  <si>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</si>
  <si>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</si>
  <si>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</si>
  <si>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</si>
  <si>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</si>
  <si>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</si>
  <si>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</si>
  <si>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</si>
  <si>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</si>
  <si>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</si>
  <si>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</si>
  <si>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</si>
  <si>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</si>
  <si>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</si>
  <si>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</si>
  <si>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</si>
  <si>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</si>
  <si>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</si>
  <si>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</si>
  <si>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</si>
  <si>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</si>
  <si>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</si>
  <si>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</si>
  <si>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</si>
  <si>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</si>
  <si>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</si>
  <si>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</si>
  <si>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</si>
  <si>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</si>
  <si>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</si>
  <si>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</si>
  <si>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</si>
  <si>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</si>
  <si>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</si>
  <si>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</si>
  <si>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</si>
  <si>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</si>
  <si>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</si>
  <si>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</si>
  <si>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</si>
  <si>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</si>
  <si>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</si>
  <si>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</si>
  <si>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</si>
  <si>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</si>
  <si>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</si>
  <si>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</si>
  <si>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</si>
  <si>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</si>
  <si>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</si>
  <si>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</si>
  <si>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</si>
  <si>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</si>
  <si>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</si>
  <si>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</si>
  <si>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</si>
  <si>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</si>
  <si>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</si>
  <si>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</si>
  <si>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</si>
  <si>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</si>
  <si>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</si>
  <si>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</si>
  <si>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</si>
  <si>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</si>
  <si>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</si>
  <si>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</si>
  <si>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</si>
  <si>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</si>
  <si>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</si>
  <si>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</si>
  <si>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</si>
  <si>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</si>
  <si>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</si>
  <si>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</si>
  <si>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</si>
  <si>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</si>
  <si>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</si>
  <si>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</si>
  <si>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</si>
  <si>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</si>
  <si>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</si>
  <si>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</si>
  <si>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</si>
  <si>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</si>
  <si>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</si>
  <si>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</si>
  <si>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</si>
  <si>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</si>
  <si>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</si>
  <si>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</si>
  <si>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</si>
  <si>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</si>
  <si>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</si>
  <si>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</si>
  <si>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</si>
  <si>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</si>
  <si>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</si>
  <si>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</si>
  <si>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</si>
  <si>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</si>
  <si>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</si>
  <si>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</si>
  <si>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</si>
  <si>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</si>
  <si>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</si>
  <si>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</si>
  <si>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</si>
  <si>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</si>
  <si>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</si>
  <si>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</si>
  <si>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</si>
  <si>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</si>
  <si>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</si>
  <si>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</si>
  <si>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</si>
  <si>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</si>
  <si>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</si>
  <si>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</si>
  <si>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</si>
  <si>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</si>
  <si>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</si>
  <si>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</si>
  <si>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</si>
  <si>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</si>
  <si>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</si>
  <si>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</si>
  <si>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</si>
  <si>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</si>
  <si>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</si>
  <si>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</si>
  <si>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</si>
  <si>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</si>
  <si>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</si>
  <si>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</si>
  <si>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</si>
  <si>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</si>
  <si>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</si>
  <si>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</si>
  <si>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</si>
  <si>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</si>
  <si>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</si>
  <si>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</si>
  <si>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</si>
  <si>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</si>
  <si>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</si>
  <si>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</si>
  <si>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</si>
  <si>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</si>
  <si>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</si>
  <si>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</si>
  <si>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</si>
  <si>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</si>
  <si>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</si>
  <si>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</si>
  <si>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</si>
  <si>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</si>
  <si>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</si>
  <si>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</si>
  <si>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</si>
  <si>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</si>
  <si>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</si>
  <si>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</si>
  <si>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</si>
  <si>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</si>
  <si>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</si>
  <si>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</si>
  <si>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</si>
  <si>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</si>
  <si>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</si>
  <si>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</si>
  <si>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</si>
  <si>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</si>
  <si>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</si>
  <si>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</si>
  <si>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</si>
  <si>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</si>
  <si>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</si>
  <si>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</si>
  <si>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</si>
  <si>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</si>
  <si>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</si>
  <si>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</si>
  <si>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</si>
  <si>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</si>
  <si>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</si>
  <si>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</si>
  <si>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</si>
  <si>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</si>
  <si>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</si>
  <si>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</si>
  <si>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</si>
  <si>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</si>
  <si>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</si>
  <si>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</si>
  <si>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</si>
  <si>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</si>
  <si>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</si>
  <si>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</si>
  <si>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</si>
  <si>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</si>
  <si>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</si>
  <si>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</si>
  <si>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</si>
  <si>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</si>
  <si>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</si>
  <si>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</si>
  <si>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</si>
  <si>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</si>
  <si>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</si>
  <si>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</si>
  <si>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</si>
  <si>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</si>
  <si>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</si>
  <si>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</si>
  <si>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</si>
  <si>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</si>
  <si>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</si>
  <si>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</si>
  <si>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</si>
  <si>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</si>
  <si>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</si>
  <si>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</si>
  <si>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</si>
  <si>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</si>
  <si>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</si>
  <si>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</si>
  <si>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</si>
  <si>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</si>
  <si>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</si>
  <si>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</si>
  <si>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</si>
  <si>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</si>
  <si>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</si>
  <si>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</si>
  <si>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</si>
  <si>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</si>
  <si>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</si>
  <si>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</si>
  <si>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</si>
  <si>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</si>
  <si>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</si>
  <si>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</si>
  <si>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</si>
  <si>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</si>
  <si>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</si>
  <si>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</si>
  <si>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</si>
  <si>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</si>
  <si>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</si>
  <si>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</si>
  <si>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</si>
  <si>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</si>
  <si>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</si>
  <si>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</si>
  <si>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</si>
  <si>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</si>
  <si>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</si>
  <si>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</si>
  <si>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</si>
  <si>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</si>
  <si>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</si>
  <si>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</si>
  <si>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</si>
  <si>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</si>
  <si>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</si>
  <si>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</si>
  <si>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</si>
  <si>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</si>
  <si>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</si>
  <si>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</si>
  <si>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</si>
  <si>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</si>
  <si>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</si>
  <si>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</si>
  <si>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</si>
  <si>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</si>
  <si>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</si>
  <si>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</si>
  <si>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</si>
  <si>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</si>
  <si>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</si>
  <si>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</si>
  <si>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</si>
  <si>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</si>
  <si>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</si>
  <si>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</si>
  <si>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</si>
  <si>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</si>
  <si>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</si>
  <si>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</si>
  <si>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</si>
  <si>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</si>
  <si>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</si>
  <si>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</si>
  <si>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</si>
  <si>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</si>
  <si>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</si>
  <si>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</si>
  <si>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</si>
  <si>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</si>
  <si>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</si>
  <si>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</si>
  <si>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</si>
  <si>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</si>
  <si>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</si>
  <si>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</si>
  <si>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</si>
  <si>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</si>
  <si>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</si>
  <si>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</si>
  <si>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</si>
  <si>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</si>
  <si>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</si>
  <si>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</si>
  <si>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</si>
  <si>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</si>
  <si>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</si>
  <si>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</si>
  <si>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</si>
  <si>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</si>
  <si>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</si>
  <si>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</si>
  <si>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</si>
  <si>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</si>
  <si>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</si>
  <si>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</si>
  <si>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</si>
  <si>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</si>
  <si>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</si>
  <si>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</si>
  <si>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</si>
  <si>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</si>
  <si>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</si>
  <si>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</si>
  <si>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</si>
  <si>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</si>
  <si>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</si>
  <si>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</si>
  <si>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</si>
  <si>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</si>
  <si>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</si>
  <si>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</si>
  <si>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</si>
  <si>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</si>
  <si>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</si>
  <si>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</si>
  <si>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</si>
  <si>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</si>
  <si>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</si>
  <si>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</si>
  <si>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</si>
  <si>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</si>
  <si>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</si>
  <si>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</si>
  <si>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</si>
  <si>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</si>
  <si>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</si>
  <si>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</si>
  <si>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</si>
  <si>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</si>
  <si>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</si>
  <si>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</si>
  <si>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</si>
  <si>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</si>
  <si>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</si>
  <si>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</si>
  <si>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</si>
  <si>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</si>
  <si>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</si>
  <si>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</si>
  <si>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</si>
  <si>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</si>
  <si>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</si>
  <si>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</si>
  <si>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</si>
  <si>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</si>
  <si>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</si>
  <si>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</si>
  <si>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</si>
  <si>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</si>
  <si>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</si>
  <si>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</si>
  <si>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</si>
  <si>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</si>
  <si>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</si>
  <si>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</si>
  <si>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</si>
  <si>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</si>
  <si>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</si>
  <si>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</si>
  <si>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</si>
  <si>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</si>
  <si>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</si>
  <si>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</si>
  <si>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</si>
  <si>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</si>
  <si>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</si>
  <si>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</si>
  <si>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</si>
  <si>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</si>
  <si>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</si>
  <si>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</si>
  <si>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</si>
  <si>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</si>
  <si>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</si>
  <si>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</si>
  <si>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</si>
  <si>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</si>
  <si>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</si>
  <si>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</si>
  <si>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</si>
  <si>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</si>
  <si>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</si>
  <si>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</si>
  <si>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</si>
  <si>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</si>
  <si>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</si>
  <si>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</si>
  <si>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</si>
  <si>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</si>
  <si>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</si>
  <si>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</si>
  <si>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</si>
  <si>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</si>
  <si>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</si>
  <si>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</si>
  <si>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</si>
  <si>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</si>
  <si>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</si>
  <si>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</si>
  <si>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</si>
  <si>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</si>
  <si>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</si>
  <si>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</si>
  <si>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</si>
  <si>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</si>
  <si>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</si>
  <si>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</si>
  <si>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</si>
  <si>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</si>
  <si>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</si>
  <si>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</si>
  <si>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</si>
  <si>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</si>
  <si>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</si>
  <si>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</si>
  <si>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</si>
  <si>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</si>
  <si>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</si>
  <si>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</si>
  <si>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</si>
  <si>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</si>
  <si>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</si>
  <si>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</si>
  <si>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</si>
  <si>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</si>
  <si>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</si>
  <si>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</si>
  <si>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</si>
  <si>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</si>
  <si>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</si>
  <si>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</si>
  <si>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</si>
  <si>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</si>
  <si>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</si>
  <si>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</si>
  <si>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</si>
  <si>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</si>
  <si>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</si>
  <si>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</si>
  <si>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</si>
  <si>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</si>
  <si>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</si>
  <si>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</si>
  <si>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</si>
  <si>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</si>
  <si>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</si>
  <si>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</si>
  <si>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</si>
  <si>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</si>
  <si>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</si>
  <si>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</si>
  <si>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</si>
  <si>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</si>
  <si>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</si>
  <si>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</si>
  <si>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</si>
  <si>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</si>
  <si>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</si>
  <si>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</si>
  <si>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</si>
  <si>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</si>
  <si>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</si>
  <si>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</si>
  <si>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</si>
  <si>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</si>
  <si>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</si>
  <si>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</si>
  <si>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</si>
  <si>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</si>
  <si>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</si>
  <si>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</si>
  <si>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</si>
  <si>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</si>
  <si>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</si>
  <si>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</si>
  <si>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</si>
  <si>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</si>
  <si>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</si>
  <si>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</si>
  <si>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</si>
  <si>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</si>
  <si>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</si>
  <si>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</si>
  <si>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</si>
  <si>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</si>
  <si>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</si>
  <si>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</si>
  <si>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</si>
  <si>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</si>
  <si>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</si>
  <si>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</si>
  <si>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</si>
  <si>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</si>
  <si>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</si>
  <si>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</si>
  <si>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</si>
  <si>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</si>
  <si>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</si>
  <si>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</si>
  <si>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</si>
  <si>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</si>
  <si>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</si>
  <si>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</si>
  <si>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</si>
  <si>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</si>
  <si>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</si>
  <si>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</si>
  <si>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</si>
  <si>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</si>
  <si>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</si>
  <si>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</si>
  <si>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</si>
  <si>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</si>
  <si>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</si>
  <si>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</si>
  <si>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</si>
  <si>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</si>
  <si>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</si>
  <si>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</si>
  <si>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</si>
  <si>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</si>
  <si>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</si>
  <si>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</si>
  <si>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</si>
  <si>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</si>
  <si>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</si>
  <si>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</si>
  <si>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</si>
  <si>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</si>
  <si>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</si>
  <si>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</si>
  <si>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</si>
  <si>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</si>
  <si>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</si>
  <si>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</si>
  <si>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</si>
  <si>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</si>
  <si>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</si>
  <si>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</si>
  <si>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</si>
  <si>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</si>
  <si>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</si>
  <si>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</si>
  <si>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</si>
  <si>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</si>
  <si>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</si>
  <si>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</si>
  <si>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</si>
  <si>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</si>
  <si>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</si>
  <si>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</si>
  <si>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</si>
  <si>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</si>
  <si>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</si>
  <si>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</si>
  <si>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</si>
  <si>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</si>
  <si>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</si>
  <si>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</si>
  <si>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</si>
  <si>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</si>
  <si>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</si>
  <si>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</si>
  <si>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</si>
  <si>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</si>
  <si>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</si>
  <si>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</si>
  <si>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</si>
  <si>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</si>
  <si>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</si>
  <si>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</si>
  <si>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</si>
  <si>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</si>
  <si>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</si>
  <si>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</si>
  <si>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</si>
  <si>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</si>
  <si>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</si>
  <si>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</si>
  <si>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</si>
  <si>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</si>
  <si>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</si>
  <si>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</si>
  <si>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</si>
  <si>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</si>
  <si>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</si>
  <si>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</si>
  <si>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</si>
  <si>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</si>
  <si>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</si>
  <si>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</si>
  <si>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</si>
  <si>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</si>
  <si>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</si>
  <si>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</si>
  <si>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</si>
  <si>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</si>
  <si>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</si>
  <si>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</si>
  <si>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</si>
  <si>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</si>
  <si>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</si>
  <si>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</si>
  <si>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</si>
  <si>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</si>
  <si>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</si>
  <si>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</si>
  <si>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</si>
  <si>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</si>
  <si>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</si>
  <si>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</si>
  <si>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</si>
  <si>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</si>
  <si>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</si>
  <si>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</si>
  <si>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</si>
  <si>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</si>
  <si>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</si>
  <si>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</si>
  <si>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</si>
  <si>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</si>
  <si>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</si>
  <si>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</si>
  <si>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</si>
  <si>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</si>
  <si>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</si>
  <si>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</si>
  <si>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</si>
  <si>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</si>
  <si>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</si>
  <si>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</si>
  <si>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</si>
  <si>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</si>
  <si>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</si>
  <si>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</si>
  <si>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</si>
  <si>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</si>
  <si>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</si>
  <si>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</si>
  <si>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</si>
  <si>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</si>
  <si>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</si>
  <si>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</si>
  <si>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</si>
  <si>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</si>
  <si>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</si>
  <si>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</si>
  <si>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</si>
  <si>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</si>
  <si>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</si>
  <si>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</si>
  <si>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</si>
  <si>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</si>
  <si>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</si>
  <si>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</si>
  <si>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</si>
  <si>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</si>
  <si>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</si>
  <si>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</si>
  <si>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</si>
  <si>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</si>
  <si>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</si>
  <si>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</si>
  <si>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</si>
  <si>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</si>
  <si>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</si>
  <si>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</si>
  <si>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</si>
  <si>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</si>
  <si>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</si>
  <si>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</si>
  <si>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</si>
  <si>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</si>
  <si>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</si>
  <si>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</si>
  <si>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</si>
  <si>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</si>
  <si>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</si>
  <si>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</si>
  <si>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</si>
  <si>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</si>
  <si>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</si>
  <si>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</si>
  <si>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</si>
  <si>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</si>
  <si>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</si>
  <si>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</si>
  <si>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</si>
  <si>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</si>
  <si>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</si>
  <si>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</si>
  <si>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</si>
  <si>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</si>
  <si>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</si>
  <si>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</si>
  <si>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</si>
  <si>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</si>
  <si>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</si>
  <si>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</si>
  <si>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</si>
  <si>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</si>
  <si>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</si>
  <si>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</si>
  <si>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</si>
  <si>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</si>
  <si>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</si>
  <si>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</si>
  <si>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</si>
  <si>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</si>
  <si>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</si>
  <si>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</si>
  <si>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</si>
  <si>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</si>
  <si>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</si>
  <si>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</si>
  <si>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</si>
  <si>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</si>
  <si>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</si>
  <si>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</si>
  <si>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</si>
  <si>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</si>
  <si>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</si>
  <si>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</si>
  <si>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</si>
  <si>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</si>
  <si>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</si>
  <si>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</si>
  <si>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</si>
  <si>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</si>
  <si>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</si>
  <si>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</si>
  <si>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</si>
  <si>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</si>
  <si>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</si>
  <si>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</si>
  <si>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</si>
  <si>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</si>
  <si>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</si>
  <si>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</si>
  <si>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</si>
  <si>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</si>
  <si>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</si>
  <si>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</si>
  <si>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</si>
  <si>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</si>
  <si>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</si>
  <si>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</si>
  <si>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</si>
  <si>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</si>
  <si>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</si>
  <si>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</si>
  <si>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</si>
  <si>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</si>
  <si>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</si>
  <si>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</si>
  <si>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</si>
  <si>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</si>
  <si>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</si>
  <si>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</si>
  <si>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</si>
  <si>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</si>
  <si>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</si>
  <si>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</si>
  <si>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</si>
  <si>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</si>
  <si>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</si>
  <si>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</si>
  <si>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</si>
  <si>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</si>
  <si>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</si>
  <si>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</si>
  <si>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</si>
  <si>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</si>
  <si>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</si>
  <si>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</si>
  <si>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</si>
  <si>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</si>
  <si>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</si>
  <si>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</si>
  <si>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</si>
  <si>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</si>
  <si>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</si>
  <si>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</si>
  <si>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</si>
  <si>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</si>
  <si>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</si>
  <si>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</si>
  <si>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</si>
  <si>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</si>
  <si>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</si>
  <si>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</si>
  <si>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</si>
  <si>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</si>
  <si>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</si>
  <si>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</si>
  <si>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</si>
  <si>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</si>
  <si>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</si>
  <si>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</si>
  <si>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</si>
  <si>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</si>
  <si>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</si>
  <si>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</si>
  <si>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</si>
  <si>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</si>
  <si>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</si>
  <si>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</si>
  <si>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</si>
  <si>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</si>
  <si>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</si>
  <si>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</si>
  <si>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</si>
  <si>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</si>
  <si>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</si>
  <si>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</si>
  <si>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</si>
  <si>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</si>
  <si>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</si>
  <si>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</si>
  <si>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</si>
  <si>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</si>
  <si>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</si>
  <si>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</si>
  <si>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</si>
  <si>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</si>
  <si>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</si>
  <si>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</si>
  <si>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</si>
  <si>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</si>
  <si>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</si>
  <si>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</si>
  <si>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</si>
  <si>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</si>
  <si>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</si>
  <si>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</si>
  <si>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</si>
  <si>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</si>
  <si>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</si>
  <si>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</si>
  <si>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</si>
  <si>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</si>
  <si>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</si>
  <si>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</si>
  <si>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</si>
  <si>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</si>
  <si>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</si>
  <si>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</si>
  <si>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</si>
  <si>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</si>
  <si>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</si>
  <si>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</si>
  <si>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</si>
  <si>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</si>
  <si>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</si>
  <si>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</si>
  <si>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</si>
  <si>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</si>
  <si>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</si>
  <si>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</si>
  <si>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</si>
  <si>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</si>
  <si>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</si>
  <si>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</si>
  <si>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</si>
  <si>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</si>
  <si>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</si>
  <si>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</si>
  <si>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</si>
  <si>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</si>
  <si>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</si>
  <si>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</si>
  <si>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</si>
  <si>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</si>
  <si>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</si>
  <si>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</si>
  <si>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</si>
  <si>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</si>
  <si>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</si>
  <si>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</si>
  <si>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</si>
  <si>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</si>
  <si>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</si>
  <si>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</si>
  <si>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</si>
  <si>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</si>
  <si>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</si>
  <si>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</si>
  <si>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</si>
  <si>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</si>
  <si>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</si>
  <si>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</si>
  <si>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</si>
  <si>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</si>
  <si>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</si>
  <si>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</si>
  <si>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</si>
  <si>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</si>
  <si>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</si>
  <si>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</si>
  <si>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</si>
  <si>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</si>
  <si>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</si>
  <si>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</si>
  <si>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</si>
  <si>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</si>
  <si>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</si>
  <si>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</si>
  <si>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</si>
  <si>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</si>
  <si>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</si>
  <si>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</si>
  <si>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</si>
  <si>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</si>
  <si>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</si>
  <si>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</si>
  <si>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</si>
  <si>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</si>
  <si>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</si>
  <si>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</si>
  <si>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</si>
  <si>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</si>
  <si>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</si>
  <si>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</si>
  <si>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</si>
  <si>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</si>
  <si>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</si>
  <si>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</si>
  <si>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</si>
  <si>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</si>
  <si>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</si>
  <si>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</si>
  <si>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</si>
  <si>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</si>
  <si>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</si>
  <si>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</si>
  <si>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</si>
  <si>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</si>
  <si>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</si>
  <si>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</si>
  <si>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</si>
  <si>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</si>
  <si>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</si>
  <si>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</si>
  <si>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</si>
  <si>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</si>
  <si>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</si>
  <si>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</si>
  <si>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</si>
  <si>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</si>
  <si>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</si>
  <si>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</si>
  <si>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</si>
  <si>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</si>
  <si>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</si>
  <si>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</si>
  <si>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</si>
  <si>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</si>
  <si>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</si>
  <si>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</si>
  <si>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</si>
  <si>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</si>
  <si>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</si>
  <si>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</si>
  <si>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</si>
  <si>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</si>
  <si>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</si>
  <si>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</si>
  <si>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</si>
  <si>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</si>
  <si>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</si>
  <si>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</si>
  <si>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</si>
  <si>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</si>
  <si>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</si>
  <si>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</si>
  <si>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</si>
  <si>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</si>
  <si>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</si>
  <si>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</si>
  <si>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</si>
  <si>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</si>
  <si>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</si>
  <si>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</si>
  <si>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</si>
  <si>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</si>
  <si>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</si>
  <si>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</si>
  <si>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</si>
  <si>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</si>
  <si>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</si>
  <si>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</si>
  <si>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</si>
  <si>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</si>
  <si>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</si>
  <si>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</si>
  <si>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</si>
  <si>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</si>
  <si>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</si>
  <si>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</si>
  <si>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</si>
  <si>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</si>
  <si>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</si>
  <si>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</si>
  <si>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</si>
  <si>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</si>
  <si>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</si>
  <si>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</si>
  <si>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</si>
  <si>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</si>
  <si>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</si>
  <si>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</si>
  <si>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</si>
  <si>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</si>
  <si>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</si>
  <si>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</si>
  <si>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</si>
  <si>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</si>
  <si>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</si>
  <si>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</si>
  <si>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</si>
  <si>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</si>
  <si>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</si>
  <si>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</si>
  <si>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</si>
  <si>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</si>
  <si>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</si>
  <si>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</si>
  <si>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</si>
  <si>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</si>
  <si>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</si>
  <si>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</si>
  <si>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</si>
  <si>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</si>
  <si>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</si>
  <si>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</si>
  <si>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</si>
  <si>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</si>
  <si>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</si>
  <si>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</si>
  <si>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</si>
  <si>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</si>
  <si>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</si>
  <si>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</si>
  <si>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</si>
  <si>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</si>
  <si>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</si>
  <si>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</si>
  <si>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</si>
  <si>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</si>
  <si>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</si>
  <si>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</si>
  <si>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</si>
  <si>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</si>
  <si>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</si>
  <si>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</si>
  <si>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</si>
  <si>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</si>
  <si>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</si>
  <si>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</si>
  <si>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</si>
  <si>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</si>
  <si>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</si>
  <si>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</si>
  <si>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</si>
  <si>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</si>
  <si>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</si>
  <si>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</si>
  <si>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</si>
  <si>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</si>
  <si>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</si>
  <si>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</si>
  <si>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</si>
  <si>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</si>
  <si>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</si>
  <si>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</si>
  <si>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</si>
  <si>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</si>
  <si>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</si>
  <si>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</si>
  <si>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</si>
  <si>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</si>
  <si>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</si>
  <si>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</si>
  <si>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</si>
  <si>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</si>
  <si>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</si>
  <si>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</si>
  <si>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</si>
  <si>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</si>
  <si>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</si>
  <si>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</si>
  <si>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</si>
  <si>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</si>
  <si>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</si>
  <si>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</si>
  <si>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</si>
  <si>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</si>
  <si>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</si>
  <si>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</si>
  <si>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</si>
  <si>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</si>
  <si>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</si>
  <si>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</si>
  <si>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</si>
  <si>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</si>
  <si>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</si>
  <si>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</si>
  <si>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</si>
  <si>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</si>
  <si>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</si>
  <si>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</si>
  <si>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</si>
  <si>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</si>
  <si>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</si>
  <si>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</si>
  <si>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</si>
  <si>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</si>
  <si>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</si>
  <si>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</si>
  <si>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</si>
  <si>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</si>
  <si>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</si>
  <si>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</si>
  <si>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</si>
  <si>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</si>
  <si>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</si>
  <si>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</si>
  <si>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</si>
  <si>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</si>
  <si>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</si>
  <si>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</si>
  <si>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</si>
  <si>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</si>
  <si>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</si>
  <si>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</si>
  <si>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</si>
  <si>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</si>
  <si>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</si>
  <si>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</si>
  <si>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</si>
  <si>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</si>
  <si>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</si>
  <si>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</si>
  <si>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</si>
  <si>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</si>
  <si>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</si>
  <si>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</si>
  <si>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</si>
  <si>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</si>
  <si>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</si>
  <si>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</si>
  <si>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</si>
  <si>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</si>
  <si>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</si>
  <si>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</si>
  <si>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</si>
  <si>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</si>
  <si>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</si>
  <si>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</si>
  <si>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</si>
  <si>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</si>
  <si>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</si>
  <si>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</si>
  <si>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</si>
  <si>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</si>
  <si>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</si>
  <si>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</si>
  <si>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</si>
  <si>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</si>
  <si>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</si>
  <si>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</si>
  <si>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</si>
  <si>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</si>
  <si>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</si>
  <si>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</si>
  <si>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</si>
  <si>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</si>
  <si>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</si>
  <si>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</si>
  <si>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</si>
  <si>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</si>
  <si>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</si>
  <si>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</si>
  <si>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</si>
  <si>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</si>
  <si>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</si>
  <si>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</si>
  <si>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</si>
  <si>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</si>
  <si>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</si>
  <si>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</si>
  <si>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</si>
  <si>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</si>
  <si>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</si>
  <si>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</si>
  <si>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</si>
  <si>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</si>
  <si>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</si>
  <si>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</si>
  <si>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</si>
  <si>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</si>
  <si>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</si>
  <si>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</si>
  <si>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</si>
  <si>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</si>
  <si>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</si>
  <si>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</si>
  <si>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</si>
  <si>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</si>
  <si>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</si>
  <si>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</si>
  <si>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</si>
  <si>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</si>
  <si>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</si>
  <si>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</si>
  <si>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</si>
  <si>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</si>
  <si>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</si>
  <si>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</si>
  <si>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</si>
  <si>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</si>
  <si>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</si>
  <si>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</si>
  <si>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</si>
  <si>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</si>
  <si>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</si>
  <si>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</si>
  <si>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</si>
  <si>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</si>
  <si>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</si>
  <si>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</si>
  <si>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</si>
  <si>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</si>
  <si>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</si>
  <si>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</si>
  <si>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</si>
  <si>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</si>
  <si>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</si>
  <si>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</si>
  <si>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</si>
  <si>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</si>
  <si>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</si>
  <si>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</si>
  <si>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</si>
  <si>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</si>
  <si>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</si>
  <si>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</si>
  <si>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</si>
  <si>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</si>
  <si>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</si>
  <si>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</si>
  <si>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</si>
  <si>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</si>
  <si>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</si>
  <si>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</si>
  <si>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</si>
  <si>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</si>
  <si>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</si>
  <si>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</si>
  <si>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</si>
  <si>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</si>
  <si>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</si>
  <si>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</si>
  <si>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</si>
  <si>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</si>
  <si>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</si>
  <si>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</si>
  <si>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</si>
  <si>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</si>
  <si>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</si>
  <si>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</si>
  <si>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</si>
  <si>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</si>
  <si>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</si>
  <si>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</si>
  <si>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</si>
  <si>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</si>
  <si>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</si>
  <si>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</si>
  <si>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</si>
  <si>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</si>
  <si>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</si>
  <si>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</si>
  <si>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</si>
  <si>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</si>
  <si>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</si>
  <si>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</si>
  <si>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</si>
  <si>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</si>
  <si>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</si>
  <si>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</si>
  <si>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</si>
  <si>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</si>
  <si>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</si>
  <si>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</si>
  <si>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</si>
  <si>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</si>
  <si>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</si>
  <si>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</si>
  <si>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</si>
  <si>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</si>
  <si>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</si>
  <si>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</si>
  <si>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</si>
  <si>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</si>
  <si>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</si>
  <si>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</si>
  <si>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</si>
  <si>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</si>
  <si>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</si>
  <si>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</si>
  <si>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</si>
  <si>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</si>
  <si>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</si>
  <si>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</si>
  <si>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</si>
  <si>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</si>
  <si>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</si>
  <si>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</si>
  <si>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</si>
  <si>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</si>
  <si>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</si>
  <si>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</si>
  <si>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</si>
  <si>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</si>
  <si>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</si>
  <si>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</si>
  <si>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</si>
  <si>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</si>
  <si>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</si>
  <si>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</si>
  <si>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</si>
  <si>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</si>
  <si>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</si>
  <si>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</si>
  <si>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</si>
  <si>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</si>
  <si>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</si>
  <si>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</si>
  <si>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</si>
  <si>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</si>
  <si>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</si>
  <si>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</si>
  <si>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</si>
  <si>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</si>
  <si>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</si>
  <si>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</si>
  <si>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</si>
  <si>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</si>
  <si>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</si>
  <si>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</si>
  <si>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</si>
  <si>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</si>
  <si>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</si>
  <si>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</si>
  <si>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</si>
  <si>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</si>
  <si>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</si>
  <si>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</si>
  <si>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</si>
  <si>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</si>
  <si>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</si>
  <si>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</si>
  <si>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</si>
  <si>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</si>
  <si>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</si>
  <si>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</si>
  <si>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</si>
  <si>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</si>
  <si>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</si>
  <si>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</si>
  <si>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</si>
  <si>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</si>
  <si>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</si>
  <si>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</si>
  <si>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</si>
  <si>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</si>
  <si>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</si>
  <si>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</si>
  <si>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</si>
  <si>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</si>
  <si>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</si>
  <si>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</si>
  <si>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</si>
  <si>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</si>
  <si>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</si>
  <si>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</si>
  <si>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</si>
  <si>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</si>
  <si>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</si>
  <si>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</si>
  <si>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</si>
  <si>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</si>
  <si>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</si>
  <si>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</si>
  <si>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</si>
  <si>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</si>
  <si>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</si>
  <si>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</si>
  <si>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</si>
  <si>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</si>
  <si>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</si>
  <si>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</si>
  <si>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</si>
  <si>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</si>
  <si>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</si>
  <si>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</si>
  <si>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</si>
  <si>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</si>
  <si>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</si>
  <si>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</si>
  <si>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</si>
  <si>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</si>
  <si>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</si>
  <si>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</si>
  <si>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</si>
  <si>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</si>
  <si>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</si>
  <si>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</si>
  <si>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</si>
  <si>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</si>
  <si>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</si>
  <si>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</si>
  <si>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</si>
  <si>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</si>
  <si>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</si>
  <si>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</si>
  <si>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</si>
  <si>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</si>
  <si>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</si>
  <si>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</si>
  <si>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</si>
  <si>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</si>
  <si>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</si>
  <si>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</si>
  <si>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</si>
  <si>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</si>
  <si>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</si>
  <si>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</si>
  <si>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</si>
  <si>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</si>
  <si>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</si>
  <si>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</si>
  <si>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</si>
  <si>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</si>
  <si>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</si>
  <si>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</si>
  <si>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</si>
  <si>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</si>
  <si>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</si>
  <si>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</si>
  <si>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</si>
  <si>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</si>
  <si>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</si>
  <si>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</si>
  <si>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</si>
  <si>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</si>
  <si>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</si>
  <si>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</si>
  <si>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</si>
  <si>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</si>
  <si>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</si>
  <si>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</si>
  <si>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</si>
  <si>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</si>
  <si>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</si>
  <si>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</si>
  <si>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</si>
  <si>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</si>
  <si>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</si>
  <si>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</si>
  <si>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</si>
  <si>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</si>
  <si>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</si>
  <si>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</si>
  <si>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</si>
  <si>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</si>
  <si>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</si>
  <si>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</si>
  <si>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</si>
  <si>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</si>
  <si>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</si>
  <si>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</si>
  <si>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</si>
  <si>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</si>
  <si>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</si>
  <si>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</si>
  <si>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</si>
  <si>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</si>
  <si>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</si>
  <si>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</si>
  <si>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</si>
  <si>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</si>
  <si>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</si>
  <si>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</si>
  <si>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</si>
  <si>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</si>
  <si>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</si>
  <si>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</si>
  <si>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</si>
  <si>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</si>
  <si>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</si>
  <si>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</si>
  <si>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</si>
  <si>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</si>
  <si>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</si>
  <si>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</si>
  <si>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</si>
  <si>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</si>
  <si>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</si>
  <si>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</si>
  <si>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</si>
  <si>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</si>
  <si>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</si>
  <si>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</si>
  <si>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</si>
  <si>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</si>
  <si>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</si>
  <si>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</si>
  <si>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</si>
  <si>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</si>
  <si>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</si>
  <si>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</si>
  <si>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</si>
  <si>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</si>
  <si>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</si>
  <si>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</si>
  <si>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</si>
  <si>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</si>
  <si>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</si>
  <si>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</si>
  <si>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</si>
  <si>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</si>
  <si>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</si>
  <si>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</si>
  <si>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</si>
  <si>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</si>
  <si>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</si>
  <si>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</si>
  <si>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</si>
  <si>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</si>
  <si>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</si>
  <si>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</si>
  <si>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</si>
  <si>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</si>
  <si>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</si>
  <si>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</si>
  <si>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</si>
  <si>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</si>
  <si>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</si>
  <si>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</si>
  <si>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</si>
  <si>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</si>
  <si>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</si>
  <si>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</si>
  <si>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</si>
  <si>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</si>
  <si>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</si>
  <si>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</si>
  <si>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</si>
  <si>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</si>
  <si>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</si>
  <si>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</si>
  <si>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</si>
  <si>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</si>
  <si>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</si>
  <si>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</si>
  <si>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</si>
  <si>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</si>
  <si>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</si>
  <si>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</si>
  <si>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</si>
  <si>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</si>
  <si>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</si>
  <si>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</si>
  <si>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</si>
  <si>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</si>
  <si>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</si>
  <si>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</si>
  <si>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</si>
  <si>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</si>
  <si>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</si>
  <si>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</si>
  <si>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</si>
  <si>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</si>
  <si>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</si>
  <si>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</si>
  <si>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</si>
  <si>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</si>
  <si>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</si>
  <si>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</si>
  <si>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</si>
  <si>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</si>
  <si>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</si>
  <si>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</si>
  <si>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</si>
  <si>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</si>
  <si>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</si>
  <si>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</si>
  <si>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</si>
  <si>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</si>
  <si>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</si>
  <si>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</si>
  <si>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</si>
  <si>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</si>
  <si>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</si>
  <si>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</si>
  <si>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</si>
  <si>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</si>
  <si>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</si>
  <si>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</si>
  <si>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</si>
  <si>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</si>
  <si>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</si>
  <si>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</si>
  <si>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</si>
  <si>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</si>
  <si>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</si>
  <si>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</si>
  <si>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</si>
  <si>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</si>
  <si>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</si>
  <si>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</si>
  <si>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</si>
  <si>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</si>
  <si>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</si>
  <si>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</si>
  <si>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</si>
  <si>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</si>
  <si>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</si>
  <si>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</si>
  <si>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</si>
  <si>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</si>
  <si>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</si>
  <si>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</si>
  <si>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</si>
  <si>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</si>
  <si>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</si>
  <si>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</si>
  <si>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</si>
  <si>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</si>
  <si>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</si>
  <si>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</si>
  <si>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</si>
  <si>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</si>
  <si>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</si>
  <si>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</si>
  <si>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</si>
  <si>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</si>
  <si>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</si>
  <si>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</si>
  <si>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</si>
  <si>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</si>
  <si>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</si>
  <si>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</si>
  <si>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</si>
  <si>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</si>
  <si>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</si>
  <si>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</si>
  <si>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</si>
  <si>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</si>
  <si>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</si>
  <si>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</si>
  <si>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</si>
  <si>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</si>
  <si>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</si>
  <si>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</si>
  <si>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</si>
  <si>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</si>
  <si>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</si>
  <si>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</si>
  <si>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</si>
  <si>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</si>
  <si>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</si>
  <si>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</si>
  <si>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</si>
  <si>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</si>
  <si>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</si>
  <si>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</si>
  <si>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</si>
  <si>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</si>
  <si>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</si>
  <si>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</si>
  <si>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</si>
  <si>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</si>
  <si>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</si>
  <si>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</si>
  <si>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</si>
  <si>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</si>
  <si>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</si>
  <si>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</si>
  <si>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</si>
  <si>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</si>
  <si>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</si>
  <si>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</si>
  <si>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</si>
  <si>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</si>
  <si>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</si>
  <si>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</si>
  <si>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</si>
  <si>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</si>
  <si>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</si>
  <si>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</si>
  <si>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</si>
  <si>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</si>
  <si>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</si>
  <si>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</si>
  <si>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</si>
  <si>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</si>
  <si>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</si>
  <si>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</si>
  <si>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</si>
  <si>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</si>
  <si>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</si>
  <si>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</si>
  <si>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</si>
  <si>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</si>
  <si>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</si>
  <si>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</si>
  <si>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</si>
  <si>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</si>
  <si>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</si>
  <si>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</si>
  <si>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</si>
  <si>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</si>
  <si>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</si>
  <si>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</si>
  <si>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</si>
  <si>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</si>
  <si>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</si>
  <si>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</si>
  <si>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</si>
  <si>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</si>
  <si>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</si>
  <si>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</si>
  <si>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</si>
  <si>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</si>
  <si>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</si>
  <si>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</si>
  <si>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</si>
  <si>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</si>
  <si>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</si>
  <si>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</si>
  <si>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</si>
  <si>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</si>
  <si>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</si>
  <si>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</si>
  <si>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</si>
  <si>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</si>
  <si>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</si>
  <si>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</si>
  <si>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</si>
  <si>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</si>
  <si>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</si>
  <si>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</si>
  <si>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</si>
  <si>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</si>
  <si>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</si>
  <si>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</si>
  <si>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</si>
  <si>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</si>
  <si>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</si>
  <si>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</si>
  <si>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</si>
  <si>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</si>
  <si>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</si>
  <si>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</si>
  <si>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</si>
  <si>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</si>
  <si>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</si>
  <si>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</si>
  <si>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</si>
  <si>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</si>
  <si>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</si>
  <si>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</si>
  <si>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</si>
  <si>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</si>
  <si>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</si>
  <si>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</si>
  <si>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</si>
  <si>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</si>
  <si>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</si>
  <si>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</si>
  <si>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</si>
  <si>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</si>
  <si>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</si>
  <si>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</si>
  <si>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</si>
  <si>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</si>
  <si>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</si>
  <si>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</si>
  <si>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</si>
  <si>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</si>
  <si>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</si>
  <si>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</si>
  <si>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</si>
  <si>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</si>
  <si>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</si>
  <si>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</si>
  <si>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</si>
  <si>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</si>
  <si>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</si>
  <si>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</si>
  <si>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</si>
  <si>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</si>
  <si>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</si>
  <si>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</si>
  <si>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</si>
  <si>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</si>
  <si>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</si>
  <si>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</si>
  <si>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</si>
  <si>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</si>
  <si>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</si>
  <si>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</si>
  <si>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</si>
  <si>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</si>
  <si>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</si>
  <si>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</si>
  <si>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</si>
  <si>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</si>
  <si>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</si>
  <si>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</si>
  <si>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</si>
  <si>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</si>
  <si>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</si>
  <si>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</si>
  <si>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</si>
  <si>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</si>
  <si>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</si>
  <si>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</si>
  <si>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</si>
  <si>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</si>
  <si>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</si>
  <si>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</si>
  <si>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</si>
  <si>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</si>
  <si>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</si>
  <si>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</si>
  <si>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</si>
  <si>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</si>
  <si>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</si>
  <si>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</si>
  <si>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</si>
  <si>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</si>
  <si>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</si>
  <si>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</si>
  <si>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</si>
  <si>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</si>
  <si>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</si>
  <si>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</si>
  <si>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</si>
  <si>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</si>
  <si>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</si>
  <si>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</si>
  <si>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</si>
  <si>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</si>
  <si>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</si>
  <si>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</si>
  <si>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</si>
  <si>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</si>
  <si>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</si>
  <si>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</si>
  <si>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</si>
  <si>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</si>
  <si>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</si>
  <si>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</si>
  <si>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</si>
  <si>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</si>
  <si>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</si>
  <si>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</si>
  <si>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</si>
  <si>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</si>
  <si>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</si>
  <si>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</si>
  <si>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</si>
  <si>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</si>
  <si>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</si>
  <si>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</si>
  <si>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</si>
  <si>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</si>
  <si>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</si>
  <si>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</si>
  <si>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</si>
  <si>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</si>
  <si>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</si>
  <si>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</si>
  <si>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</si>
  <si>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</si>
  <si>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</si>
  <si>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</si>
  <si>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</si>
  <si>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</si>
  <si>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</si>
  <si>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</si>
  <si>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</si>
  <si>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</si>
  <si>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</si>
  <si>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</si>
  <si>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</si>
  <si>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</si>
  <si>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</si>
  <si>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</si>
  <si>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</si>
  <si>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</si>
  <si>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</si>
  <si>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</si>
  <si>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</si>
  <si>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</si>
  <si>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</si>
  <si>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</si>
  <si>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</si>
  <si>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</si>
  <si>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</si>
  <si>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</si>
  <si>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</si>
  <si>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</si>
  <si>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</si>
  <si>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</si>
  <si>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</si>
  <si>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</si>
  <si>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</si>
  <si>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</si>
  <si>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</si>
  <si>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</si>
  <si>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</si>
  <si>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</si>
  <si>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</si>
  <si>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</si>
  <si>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</si>
  <si>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</si>
  <si>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</si>
  <si>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</si>
  <si>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</si>
  <si>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</si>
  <si>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</si>
  <si>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</si>
  <si>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</si>
  <si>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</si>
  <si>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</si>
  <si>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</si>
  <si>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</si>
  <si>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</si>
  <si>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</si>
  <si>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</si>
  <si>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</si>
  <si>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</si>
  <si>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</si>
  <si>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</si>
  <si>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</si>
  <si>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</si>
  <si>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</si>
  <si>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</si>
  <si>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</si>
  <si>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</si>
  <si>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</si>
  <si>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</si>
  <si>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</si>
  <si>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</si>
  <si>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</si>
  <si>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</si>
  <si>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</si>
  <si>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</si>
  <si>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</si>
  <si>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</si>
  <si>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</si>
  <si>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</si>
  <si>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</si>
  <si>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</si>
  <si>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</si>
  <si>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</si>
  <si>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</si>
  <si>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</si>
  <si>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</si>
  <si>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</si>
  <si>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</si>
  <si>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</si>
  <si>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</si>
  <si>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</si>
  <si>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</si>
  <si>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</si>
  <si>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</si>
  <si>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</si>
  <si>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</si>
  <si>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</si>
  <si>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</si>
  <si>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</si>
  <si>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</si>
  <si>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</si>
  <si>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</si>
  <si>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</si>
  <si>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</si>
  <si>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</si>
  <si>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</si>
  <si>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</si>
  <si>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</si>
  <si>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</si>
  <si>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</si>
  <si>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</si>
  <si>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</si>
  <si>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</si>
  <si>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</si>
  <si>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</si>
  <si>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</si>
  <si>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</si>
  <si>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</si>
  <si>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</si>
  <si>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</si>
  <si>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</si>
  <si>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</si>
  <si>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</si>
  <si>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</si>
  <si>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</si>
  <si>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</si>
  <si>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</si>
  <si>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</si>
  <si>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</si>
  <si>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</si>
  <si>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</si>
  <si>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</si>
  <si>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</si>
  <si>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</si>
  <si>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</si>
  <si>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</si>
  <si>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</si>
  <si>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</si>
  <si>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</si>
  <si>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</si>
  <si>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</si>
  <si>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</si>
  <si>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</si>
  <si>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</si>
  <si>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</si>
  <si>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</si>
  <si>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</si>
  <si>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</si>
  <si>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</si>
  <si>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</si>
  <si>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</si>
  <si>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</si>
  <si>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</si>
  <si>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</si>
  <si>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</si>
  <si>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</si>
  <si>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</si>
  <si>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</si>
  <si>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</si>
  <si>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</si>
  <si>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</si>
  <si>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</si>
  <si>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</si>
  <si>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</si>
  <si>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</si>
  <si>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</si>
  <si>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</si>
  <si>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</si>
  <si>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</si>
  <si>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</si>
  <si>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</si>
  <si>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</si>
  <si>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</si>
  <si>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</si>
  <si>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</si>
  <si>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</si>
  <si>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</si>
  <si>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</si>
  <si>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</si>
  <si>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</si>
  <si>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</si>
  <si>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</si>
  <si>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</si>
  <si>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</si>
  <si>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</si>
  <si>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</si>
  <si>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</si>
  <si>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</si>
  <si>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</si>
  <si>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</si>
  <si>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</si>
  <si>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</si>
  <si>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</si>
  <si>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</si>
  <si>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</si>
  <si>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</si>
  <si>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</si>
  <si>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</si>
  <si>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</si>
  <si>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</si>
  <si>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</si>
  <si>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</si>
  <si>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</si>
  <si>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</si>
  <si>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</si>
  <si>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</si>
  <si>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</si>
  <si>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</si>
  <si>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</si>
  <si>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</si>
  <si>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</si>
  <si>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</si>
  <si>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</si>
  <si>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</si>
  <si>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</si>
  <si>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</si>
  <si>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</si>
  <si>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</si>
  <si>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</si>
  <si>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</si>
  <si>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</si>
  <si>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</si>
  <si>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</si>
  <si>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</si>
  <si>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</si>
  <si>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</si>
  <si>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</si>
  <si>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</si>
  <si>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</si>
  <si>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</si>
  <si>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</si>
  <si>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</si>
  <si>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</si>
  <si>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</si>
  <si>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</si>
  <si>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</si>
  <si>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</si>
  <si>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</si>
  <si>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</si>
  <si>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</si>
  <si>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</si>
  <si>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</si>
  <si>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</si>
  <si>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</si>
  <si>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</si>
  <si>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</si>
  <si>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</si>
  <si>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</si>
  <si>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</si>
  <si>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</si>
  <si>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</si>
  <si>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</si>
  <si>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</si>
  <si>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</si>
  <si>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</si>
  <si>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</si>
  <si>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</si>
  <si>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</si>
  <si>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</si>
  <si>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</si>
  <si>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</si>
  <si>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</si>
  <si>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</si>
  <si>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</si>
  <si>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</si>
  <si>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</si>
  <si>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</si>
  <si>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</si>
  <si>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</si>
  <si>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</si>
  <si>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</si>
  <si>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</si>
  <si>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</si>
  <si>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</si>
  <si>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</si>
  <si>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</si>
  <si>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</si>
  <si>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</si>
  <si>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</si>
  <si>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</si>
  <si>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</si>
  <si>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</si>
  <si>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</si>
  <si>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</si>
  <si>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</si>
  <si>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</si>
  <si>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</si>
  <si>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</si>
  <si>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</si>
  <si>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</si>
  <si>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</si>
  <si>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</si>
  <si>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</si>
  <si>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</si>
  <si>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</si>
  <si>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</si>
  <si>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</si>
  <si>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</si>
  <si>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</si>
  <si>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</si>
  <si>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</si>
  <si>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</si>
  <si>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</si>
  <si>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</si>
  <si>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</si>
  <si>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</si>
  <si>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</si>
  <si>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</si>
  <si>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</si>
  <si>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</si>
  <si>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</si>
  <si>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</si>
  <si>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</si>
  <si>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</si>
  <si>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</si>
  <si>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</si>
  <si>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</si>
  <si>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</si>
  <si>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</si>
  <si>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</si>
  <si>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</si>
  <si>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</si>
  <si>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</si>
  <si>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</si>
  <si>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</si>
  <si>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</si>
  <si>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</si>
  <si>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</si>
  <si>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</si>
  <si>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</si>
  <si>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</si>
  <si>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</si>
  <si>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</si>
  <si>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</si>
  <si>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</si>
  <si>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</si>
  <si>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</si>
  <si>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</si>
  <si>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</si>
  <si>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</si>
  <si>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</si>
  <si>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</si>
  <si>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</si>
  <si>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</si>
  <si>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</si>
  <si>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</si>
  <si>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</si>
  <si>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</si>
  <si>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</si>
  <si>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</si>
  <si>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</si>
  <si>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</si>
  <si>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</si>
  <si>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</si>
  <si>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</si>
  <si>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</si>
  <si>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</si>
  <si>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</si>
  <si>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</si>
  <si>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</si>
  <si>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</si>
  <si>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</si>
  <si>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</si>
  <si>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</si>
  <si>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</si>
  <si>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</si>
  <si>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</si>
  <si>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</si>
  <si>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</si>
  <si>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</si>
  <si>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</si>
  <si>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</si>
  <si>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</si>
  <si>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</si>
  <si>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</si>
  <si>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</si>
  <si>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</si>
  <si>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</si>
  <si>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</si>
  <si>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</si>
  <si>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</si>
  <si>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</si>
  <si>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</si>
  <si>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</si>
  <si>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</si>
  <si>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</si>
  <si>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</si>
  <si>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</si>
  <si>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</si>
  <si>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</si>
  <si>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</si>
  <si>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</si>
  <si>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</si>
  <si>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</si>
  <si>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</si>
  <si>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</si>
  <si>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</si>
  <si>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</si>
  <si>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</si>
  <si>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</si>
  <si>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</si>
  <si>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</si>
  <si>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</si>
  <si>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</si>
  <si>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</si>
  <si>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</si>
  <si>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</si>
  <si>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</si>
  <si>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</si>
  <si>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</si>
  <si>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</si>
  <si>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</si>
  <si>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</si>
  <si>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</si>
  <si>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</si>
  <si>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</si>
  <si>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</si>
  <si>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</si>
  <si>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</si>
  <si>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</si>
  <si>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</si>
  <si>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</si>
  <si>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</si>
  <si>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</si>
  <si>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</si>
  <si>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</si>
  <si>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</si>
  <si>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</si>
  <si>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</si>
  <si>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</si>
  <si>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</si>
  <si>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</si>
  <si>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</si>
  <si>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</si>
  <si>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</si>
  <si>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</si>
  <si>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</si>
  <si>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</si>
  <si>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</si>
  <si>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</si>
  <si>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</si>
  <si>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</si>
  <si>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</si>
  <si>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</si>
  <si>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</si>
  <si>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</si>
  <si>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</si>
  <si>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</si>
  <si>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</si>
  <si>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</si>
  <si>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</si>
  <si>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</si>
  <si>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</si>
  <si>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</si>
  <si>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</si>
  <si>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</si>
  <si>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</si>
  <si>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</si>
  <si>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</si>
  <si>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</si>
  <si>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</si>
  <si>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</si>
  <si>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</si>
  <si>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</si>
  <si>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</si>
  <si>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</si>
  <si>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</si>
  <si>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</si>
  <si>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</si>
  <si>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</si>
  <si>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</si>
  <si>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</si>
  <si>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</si>
  <si>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</si>
  <si>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</si>
  <si>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</si>
  <si>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</si>
  <si>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</si>
  <si>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</si>
  <si>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</si>
  <si>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</si>
  <si>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</si>
  <si>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</si>
  <si>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</si>
  <si>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</si>
  <si>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</si>
  <si>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</si>
  <si>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</si>
  <si>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</si>
  <si>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</si>
  <si>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</si>
  <si>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</si>
  <si>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</si>
  <si>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</si>
  <si>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</si>
  <si>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</si>
  <si>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</si>
  <si>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</si>
  <si>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</si>
  <si>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</si>
  <si>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</si>
  <si>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</si>
  <si>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</si>
  <si>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</si>
  <si>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</si>
  <si>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</si>
  <si>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</si>
  <si>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</si>
  <si>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</si>
  <si>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</si>
  <si>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</si>
  <si>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</si>
  <si>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</si>
  <si>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</si>
  <si>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</si>
  <si>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</si>
  <si>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</si>
  <si>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</si>
  <si>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</si>
  <si>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</si>
  <si>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</si>
  <si>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</si>
  <si>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</si>
  <si>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</si>
  <si>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</si>
  <si>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</si>
  <si>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</si>
  <si>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</si>
  <si>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</si>
  <si>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</si>
  <si>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</si>
  <si>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</si>
  <si>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</si>
  <si>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</si>
  <si>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</si>
  <si>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</si>
  <si>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</si>
  <si>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</si>
  <si>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</si>
  <si>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</si>
  <si>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</si>
  <si>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</si>
  <si>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</si>
  <si>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</si>
  <si>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</si>
  <si>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</si>
  <si>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</si>
  <si>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</si>
  <si>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</si>
  <si>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</si>
  <si>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</si>
  <si>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</si>
  <si>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</si>
  <si>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</si>
  <si>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</si>
  <si>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</si>
  <si>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</si>
  <si>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</si>
  <si>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</si>
  <si>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</si>
  <si>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</si>
  <si>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</si>
  <si>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</si>
  <si>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</si>
  <si>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</si>
  <si>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</si>
  <si>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</si>
  <si>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</si>
  <si>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</si>
  <si>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</si>
  <si>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</si>
  <si>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</si>
  <si>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</si>
  <si>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</si>
  <si>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</si>
  <si>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</si>
  <si>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</si>
  <si>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</si>
  <si>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</si>
  <si>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</si>
  <si>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</si>
  <si>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</si>
  <si>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</si>
  <si>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</si>
  <si>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</si>
  <si>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</si>
  <si>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</si>
  <si>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</si>
  <si>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</si>
  <si>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</si>
  <si>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</si>
  <si>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</si>
  <si>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</si>
  <si>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</si>
  <si>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</si>
  <si>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</si>
  <si>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</si>
  <si>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</si>
  <si>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</si>
  <si>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</si>
  <si>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</si>
  <si>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</si>
  <si>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</si>
  <si>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</si>
  <si>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</si>
  <si>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</si>
  <si>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</si>
  <si>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</si>
  <si>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</si>
  <si>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</si>
  <si>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</si>
  <si>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</si>
  <si>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</si>
  <si>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</si>
  <si>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</si>
  <si>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</si>
  <si>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</si>
  <si>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</si>
  <si>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</si>
  <si>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</si>
  <si>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</si>
  <si>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</si>
  <si>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</si>
  <si>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</si>
  <si>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</si>
  <si>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</si>
  <si>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</si>
  <si>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</si>
  <si>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</si>
  <si>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</si>
  <si>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</si>
  <si>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</si>
  <si>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</si>
  <si>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</si>
  <si>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</si>
  <si>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</si>
  <si>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</si>
  <si>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</si>
  <si>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</si>
  <si>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</si>
  <si>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</si>
  <si>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</si>
  <si>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</si>
  <si>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</si>
  <si>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</si>
  <si>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</si>
  <si>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</si>
  <si>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</si>
  <si>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</si>
  <si>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</si>
  <si>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</si>
  <si>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</si>
  <si>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</si>
  <si>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</si>
  <si>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</si>
  <si>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</si>
  <si>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</si>
  <si>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</si>
  <si>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</si>
  <si>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</si>
  <si>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</si>
  <si>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</si>
  <si>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</si>
  <si>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</si>
  <si>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</si>
  <si>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</si>
  <si>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</si>
  <si>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</si>
  <si>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</si>
  <si>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</si>
  <si>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</si>
  <si>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</si>
  <si>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</si>
  <si>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</si>
  <si>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</si>
  <si>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</si>
  <si>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</si>
  <si>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</si>
  <si>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</si>
  <si>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</si>
  <si>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</si>
  <si>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</si>
  <si>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</si>
  <si>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</si>
  <si>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</si>
  <si>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</si>
  <si>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</si>
  <si>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</si>
  <si>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</si>
  <si>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</si>
  <si>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</si>
  <si>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</si>
  <si>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</si>
  <si>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</si>
  <si>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</si>
  <si>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</si>
  <si>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</si>
  <si>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</si>
  <si>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</si>
  <si>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</si>
  <si>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</si>
  <si>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</si>
  <si>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</si>
  <si>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</si>
  <si>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</si>
  <si>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</si>
  <si>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</si>
  <si>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</si>
  <si>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</si>
  <si>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</si>
  <si>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</si>
  <si>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</si>
  <si>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</si>
  <si>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</si>
  <si>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</si>
  <si>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</si>
  <si>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</si>
  <si>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</si>
  <si>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</si>
  <si>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</si>
  <si>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</si>
  <si>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</si>
  <si>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</si>
  <si>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</si>
  <si>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</si>
  <si>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</si>
  <si>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</si>
  <si>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</si>
  <si>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</si>
  <si>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</si>
  <si>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</si>
  <si>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</si>
  <si>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</si>
  <si>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</si>
  <si>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</si>
  <si>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</si>
  <si>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</si>
  <si>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</si>
  <si>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</si>
  <si>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</si>
  <si>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</si>
  <si>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</si>
  <si>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</si>
  <si>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</si>
  <si>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</si>
  <si>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</si>
  <si>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</si>
  <si>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</si>
  <si>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</si>
  <si>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</si>
  <si>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</si>
  <si>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</si>
  <si>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</si>
  <si>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</si>
  <si>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</si>
  <si>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</si>
  <si>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</si>
  <si>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</si>
  <si>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</si>
  <si>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</si>
  <si>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</si>
  <si>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</si>
  <si>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</si>
  <si>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</si>
  <si>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</si>
  <si>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</si>
  <si>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</si>
  <si>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</si>
  <si>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</si>
  <si>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</si>
  <si>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</si>
  <si>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</si>
  <si>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</si>
  <si>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</si>
  <si>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</si>
  <si>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</si>
  <si>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</si>
  <si>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</si>
  <si>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</si>
  <si>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</si>
  <si>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</si>
  <si>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</si>
  <si>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</si>
  <si>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</si>
  <si>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</si>
  <si>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</si>
  <si>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</si>
  <si>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</si>
  <si>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</si>
  <si>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</si>
  <si>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</si>
  <si>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</si>
  <si>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</si>
  <si>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</si>
  <si>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</si>
  <si>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</si>
  <si>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</si>
  <si>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</si>
  <si>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</si>
  <si>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</si>
  <si>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</si>
  <si>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</si>
  <si>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</si>
  <si>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</si>
  <si>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</si>
  <si>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</si>
  <si>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</si>
  <si>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</si>
  <si>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</si>
  <si>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</si>
  <si>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</si>
  <si>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</si>
  <si>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</si>
  <si>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</si>
  <si>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</si>
  <si>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</si>
  <si>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</si>
  <si>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</si>
  <si>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</si>
  <si>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</si>
  <si>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</si>
  <si>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</si>
  <si>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</si>
  <si>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</si>
  <si>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</si>
  <si>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</si>
  <si>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</si>
  <si>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</si>
  <si>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</si>
  <si>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</si>
  <si>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</si>
  <si>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</si>
  <si>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</si>
  <si>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</si>
  <si>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</si>
  <si>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</si>
  <si>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</si>
  <si>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</si>
  <si>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</si>
  <si>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</si>
  <si>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</si>
  <si>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</si>
  <si>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</si>
  <si>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</si>
  <si>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</si>
  <si>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</si>
  <si>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</si>
  <si>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</si>
  <si>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</si>
  <si>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</si>
  <si>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</si>
  <si>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</si>
  <si>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</si>
  <si>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</si>
  <si>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</si>
  <si>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</si>
  <si>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</si>
  <si>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</si>
  <si>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</si>
  <si>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</si>
  <si>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</si>
  <si>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</si>
  <si>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</si>
  <si>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</si>
  <si>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</si>
  <si>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</si>
  <si>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</si>
  <si>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</si>
  <si>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</si>
  <si>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</si>
  <si>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</si>
  <si>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</si>
  <si>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</si>
  <si>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</si>
  <si>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</si>
  <si>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</si>
  <si>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</si>
  <si>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</si>
  <si>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</si>
  <si>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</si>
  <si>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</si>
  <si>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</si>
  <si>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</si>
  <si>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</si>
  <si>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</si>
  <si>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</si>
  <si>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</si>
  <si>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</si>
  <si>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</si>
  <si>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</si>
  <si>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</si>
  <si>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</si>
  <si>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</si>
  <si>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</si>
  <si>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</si>
  <si>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</si>
  <si>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</si>
  <si>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</si>
  <si>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</si>
  <si>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</si>
  <si>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</si>
  <si>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</si>
  <si>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</si>
  <si>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</si>
  <si>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</si>
  <si>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</si>
  <si>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</si>
  <si>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</si>
  <si>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</si>
  <si>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</si>
  <si>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</si>
  <si>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</si>
  <si>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</si>
  <si>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</si>
  <si>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</si>
  <si>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</si>
  <si>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</si>
  <si>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</si>
  <si>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</si>
  <si>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</si>
  <si>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</si>
  <si>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</si>
  <si>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</si>
  <si>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</si>
  <si>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</si>
  <si>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</si>
  <si>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</si>
  <si>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</si>
  <si>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</si>
  <si>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</si>
  <si>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</si>
  <si>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</si>
  <si>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</si>
  <si>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</si>
  <si>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</si>
  <si>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</si>
  <si>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</si>
  <si>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</si>
  <si>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</si>
  <si>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</si>
  <si>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</si>
  <si>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</si>
  <si>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</si>
  <si>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</si>
  <si>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</si>
  <si>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</si>
  <si>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</si>
  <si>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</si>
  <si>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</si>
  <si>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</si>
  <si>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</si>
  <si>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</si>
  <si>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</si>
  <si>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</si>
  <si>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</si>
  <si>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</si>
  <si>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</si>
  <si>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</si>
  <si>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</si>
  <si>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</si>
  <si>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</si>
  <si>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</si>
  <si>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</si>
  <si>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</si>
  <si>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</si>
  <si>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</si>
  <si>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</si>
  <si>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</si>
  <si>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</si>
  <si>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</si>
  <si>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</si>
  <si>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</si>
  <si>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</si>
  <si>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</si>
  <si>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</si>
  <si>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</si>
  <si>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</si>
  <si>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</si>
  <si>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</si>
  <si>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</si>
  <si>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</si>
  <si>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</si>
  <si>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</si>
  <si>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</si>
  <si>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</si>
  <si>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</si>
  <si>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</si>
  <si>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</si>
  <si>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</si>
  <si>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</si>
  <si>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</si>
  <si>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</si>
  <si>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</si>
  <si>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</si>
  <si>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</si>
  <si>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</si>
  <si>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</si>
  <si>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</si>
  <si>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</si>
  <si>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</si>
  <si>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</si>
  <si>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</si>
  <si>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</si>
  <si>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</si>
  <si>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</si>
  <si>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</si>
  <si>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</si>
  <si>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</si>
  <si>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</si>
  <si>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</si>
  <si>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</si>
  <si>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</si>
  <si>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</si>
  <si>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</si>
  <si>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</si>
  <si>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</si>
  <si>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</si>
  <si>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</si>
  <si>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</si>
  <si>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</si>
  <si>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</si>
  <si>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</si>
  <si>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</si>
  <si>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</si>
  <si>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</si>
  <si>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</si>
  <si>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</si>
  <si>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</si>
  <si>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</si>
  <si>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</si>
  <si>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</si>
  <si>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</si>
  <si>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</si>
  <si>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</si>
  <si>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</si>
  <si>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</si>
  <si>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</si>
  <si>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</si>
  <si>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</si>
  <si>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</si>
  <si>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</si>
  <si>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</si>
  <si>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</si>
  <si>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</si>
  <si>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</si>
  <si>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</si>
  <si>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</si>
  <si>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</si>
  <si>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</si>
  <si>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</si>
  <si>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</si>
  <si>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</si>
  <si>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</si>
  <si>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</si>
  <si>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</si>
  <si>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</si>
  <si>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</si>
  <si>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</si>
  <si>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</si>
  <si>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</si>
  <si>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</si>
  <si>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</si>
  <si>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</si>
  <si>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</si>
  <si>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</si>
  <si>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</si>
  <si>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</si>
  <si>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</si>
  <si>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</si>
  <si>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</si>
  <si>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</si>
  <si>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</si>
  <si>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</si>
  <si>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</si>
  <si>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</si>
  <si>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</si>
  <si>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</si>
  <si>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</si>
  <si>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</si>
  <si>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</si>
  <si>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</si>
  <si>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</si>
  <si>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</si>
  <si>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</si>
  <si>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</si>
  <si>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</si>
  <si>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</si>
  <si>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</si>
  <si>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</si>
  <si>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</si>
  <si>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</si>
  <si>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</si>
  <si>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</si>
  <si>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</si>
  <si>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</si>
  <si>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</si>
  <si>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</si>
  <si>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</si>
  <si>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</si>
  <si>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</si>
  <si>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</si>
  <si>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</si>
  <si>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</si>
  <si>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</si>
  <si>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</si>
  <si>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</si>
  <si>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</si>
  <si>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</si>
  <si>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</si>
  <si>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</si>
  <si>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</si>
  <si>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</si>
  <si>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</si>
  <si>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</si>
  <si>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</si>
  <si>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</si>
  <si>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</si>
  <si>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</si>
  <si>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</si>
  <si>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</si>
  <si>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</si>
  <si>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</si>
  <si>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</si>
  <si>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</si>
  <si>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</si>
  <si>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</si>
  <si>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</si>
  <si>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</si>
  <si>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</si>
  <si>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</si>
  <si>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</si>
  <si>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</si>
  <si>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</si>
  <si>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</si>
  <si>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</si>
  <si>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</si>
  <si>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</si>
  <si>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</si>
  <si>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</si>
  <si>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</si>
  <si>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</si>
  <si>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</si>
  <si>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</si>
  <si>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</si>
  <si>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</si>
  <si>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</si>
  <si>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</si>
  <si>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</si>
  <si>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</si>
  <si>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</si>
  <si>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</si>
  <si>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</si>
  <si>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</si>
  <si>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</si>
  <si>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</si>
  <si>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</si>
  <si>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</si>
  <si>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</si>
  <si>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</si>
  <si>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</si>
  <si>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</si>
  <si>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</si>
  <si>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</si>
  <si>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</si>
  <si>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</si>
  <si>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</si>
  <si>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</si>
  <si>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</si>
  <si>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</si>
  <si>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</si>
  <si>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</si>
  <si>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</si>
  <si>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</si>
  <si>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</si>
  <si>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</si>
  <si>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</si>
  <si>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</si>
  <si>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</si>
  <si>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</si>
  <si>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</si>
  <si>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</si>
  <si>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</si>
  <si>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</si>
  <si>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</si>
  <si>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</si>
  <si>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</si>
  <si>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</si>
  <si>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</si>
  <si>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</si>
  <si>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</si>
  <si>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</si>
  <si>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</si>
  <si>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</si>
  <si>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</si>
  <si>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</si>
  <si>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</si>
  <si>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</si>
  <si>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</si>
  <si>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</si>
  <si>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</si>
  <si>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</si>
  <si>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</si>
  <si>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</si>
  <si>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</si>
  <si>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</si>
  <si>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</si>
  <si>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</si>
  <si>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</si>
  <si>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</si>
  <si>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</si>
  <si>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</si>
  <si>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</si>
  <si>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</si>
  <si>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</si>
  <si>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</si>
  <si>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</si>
  <si>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</si>
  <si>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</si>
  <si>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</si>
  <si>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</si>
  <si>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</si>
  <si>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</si>
  <si>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</si>
  <si>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</si>
  <si>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</si>
  <si>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</si>
  <si>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</si>
  <si>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</si>
  <si>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</si>
  <si>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</si>
  <si>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</si>
  <si>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</si>
  <si>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</si>
  <si>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</si>
  <si>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</si>
  <si>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</si>
  <si>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</si>
  <si>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</si>
  <si>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</si>
  <si>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</si>
  <si>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</si>
  <si>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</si>
  <si>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</si>
  <si>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</si>
  <si>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</si>
  <si>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</si>
  <si>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</si>
  <si>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</si>
  <si>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</si>
  <si>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</si>
  <si>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</si>
  <si>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</si>
  <si>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</si>
  <si>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</si>
  <si>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</si>
  <si>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</si>
  <si>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</si>
  <si>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</si>
  <si>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</si>
  <si>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</si>
  <si>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</si>
  <si>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</si>
  <si>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</si>
  <si>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</si>
  <si>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</si>
  <si>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</si>
  <si>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</si>
  <si>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</si>
  <si>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</si>
  <si>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</si>
  <si>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</si>
  <si>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</si>
  <si>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</si>
  <si>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</si>
  <si>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</si>
  <si>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</si>
  <si>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</si>
  <si>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</si>
  <si>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</si>
  <si>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</si>
  <si>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</si>
  <si>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</si>
  <si>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</si>
  <si>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</si>
  <si>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</si>
  <si>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</si>
  <si>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</si>
  <si>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</si>
  <si>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</si>
  <si>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</si>
  <si>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</si>
  <si>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</si>
  <si>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</si>
  <si>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</si>
  <si>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</si>
  <si>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</si>
  <si>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</si>
  <si>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</si>
  <si>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</si>
  <si>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</si>
  <si>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</si>
  <si>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</si>
  <si>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</si>
  <si>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</si>
  <si>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</si>
  <si>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</si>
  <si>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</si>
  <si>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</si>
  <si>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</si>
  <si>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</si>
  <si>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</si>
  <si>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</si>
  <si>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</si>
  <si>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</si>
  <si>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</si>
  <si>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</si>
  <si>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</si>
  <si>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</si>
  <si>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</si>
  <si>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</si>
  <si>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</si>
  <si>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</si>
  <si>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</si>
  <si>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</si>
  <si>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</si>
  <si>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</si>
  <si>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</si>
  <si>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</si>
  <si>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</si>
  <si>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</si>
  <si>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</si>
  <si>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</si>
  <si>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</si>
  <si>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</si>
  <si>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</si>
  <si>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</si>
  <si>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</si>
  <si>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</si>
  <si>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</si>
  <si>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</si>
  <si>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</si>
  <si>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</si>
  <si>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</si>
  <si>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</si>
  <si>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</si>
  <si>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</si>
  <si>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</si>
  <si>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</si>
  <si>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</si>
  <si>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</si>
  <si>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</si>
  <si>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</si>
  <si>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</si>
  <si>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</si>
  <si>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</si>
  <si>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</si>
  <si>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</si>
  <si>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</si>
  <si>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</si>
  <si>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</si>
  <si>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</si>
  <si>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</si>
  <si>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</si>
  <si>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</si>
  <si>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</si>
  <si>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</si>
  <si>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</si>
  <si>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</si>
  <si>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</si>
  <si>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</si>
  <si>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</si>
  <si>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</si>
  <si>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</si>
  <si>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</si>
  <si>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</si>
  <si>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</si>
  <si>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</si>
  <si>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</si>
  <si>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</si>
  <si>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</si>
  <si>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</si>
  <si>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</si>
  <si>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</si>
  <si>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</si>
  <si>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</si>
  <si>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</si>
  <si>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</si>
  <si>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</si>
  <si>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</si>
  <si>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</si>
  <si>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</si>
  <si>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</si>
  <si>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</si>
  <si>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</si>
  <si>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</si>
  <si>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</si>
  <si>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</si>
  <si>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</si>
  <si>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</si>
  <si>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</si>
  <si>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</si>
  <si>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</si>
  <si>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</si>
  <si>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</si>
  <si>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</si>
  <si>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</si>
  <si>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</si>
  <si>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</si>
  <si>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</si>
  <si>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</si>
  <si>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</si>
  <si>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</si>
  <si>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</si>
  <si>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</si>
  <si>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</si>
  <si>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</si>
  <si>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</si>
  <si>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</si>
  <si>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</si>
  <si>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</si>
  <si>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</si>
  <si>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</si>
  <si>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</si>
  <si>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</si>
  <si>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</si>
  <si>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</si>
  <si>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</si>
  <si>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</si>
  <si>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</si>
  <si>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</si>
  <si>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</si>
  <si>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</si>
  <si>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</si>
  <si>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</si>
  <si>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</si>
  <si>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</si>
  <si>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</si>
  <si>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</si>
  <si>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</si>
  <si>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</si>
  <si>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</si>
  <si>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</si>
  <si>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</si>
  <si>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</si>
  <si>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</si>
  <si>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</si>
  <si>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</si>
  <si>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</si>
  <si>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</si>
  <si>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</si>
  <si>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</si>
  <si>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</si>
  <si>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</si>
  <si>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</si>
  <si>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</si>
  <si>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</si>
  <si>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</si>
  <si>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</si>
  <si>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</si>
  <si>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</si>
  <si>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</si>
  <si>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</si>
  <si>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</si>
  <si>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</si>
  <si>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</si>
  <si>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</si>
  <si>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</si>
  <si>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</si>
  <si>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</si>
  <si>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</si>
  <si>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</si>
  <si>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</si>
  <si>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</si>
  <si>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</si>
  <si>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</si>
  <si>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</si>
  <si>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</si>
  <si>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</si>
  <si>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</si>
  <si>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</si>
  <si>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</si>
  <si>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</si>
  <si>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</si>
  <si>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</si>
  <si>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</si>
  <si>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</si>
  <si>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</si>
  <si>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</si>
  <si>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</si>
  <si>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</si>
  <si>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</si>
  <si>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</si>
  <si>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</si>
  <si>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</si>
  <si>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</si>
  <si>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</si>
  <si>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</si>
  <si>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</si>
  <si>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</si>
  <si>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</si>
  <si>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</si>
  <si>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</si>
  <si>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</si>
  <si>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</si>
  <si>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</si>
  <si>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</si>
  <si>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</si>
  <si>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</si>
  <si>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</si>
  <si>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</si>
  <si>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</si>
  <si>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</si>
  <si>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</si>
  <si>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</si>
  <si>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</si>
  <si>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</si>
  <si>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</si>
  <si>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</si>
  <si>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</si>
  <si>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</si>
  <si>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</si>
  <si>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</si>
  <si>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</si>
  <si>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</si>
  <si>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</si>
  <si>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</si>
  <si>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</si>
  <si>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</si>
  <si>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</si>
  <si>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</si>
  <si>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</si>
  <si>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</si>
  <si>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</si>
  <si>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</si>
  <si>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</si>
  <si>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</si>
  <si>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</si>
  <si>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</si>
  <si>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</si>
  <si>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</si>
  <si>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</si>
  <si>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</si>
  <si>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</si>
  <si>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</si>
  <si>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</si>
  <si>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</si>
  <si>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</si>
  <si>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</si>
  <si>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</si>
  <si>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</si>
  <si>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</si>
  <si>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</si>
  <si>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</si>
  <si>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</si>
  <si>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</si>
  <si>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</si>
  <si>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</si>
  <si>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</si>
  <si>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</si>
  <si>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</si>
  <si>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</si>
  <si>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</si>
  <si>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</si>
  <si>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</si>
  <si>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</si>
  <si>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</si>
  <si>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</si>
  <si>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</si>
  <si>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</si>
  <si>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</si>
  <si>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</si>
  <si>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</si>
  <si>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</si>
  <si>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</si>
  <si>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</si>
  <si>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</si>
  <si>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</si>
  <si>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</si>
  <si>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</si>
  <si>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</si>
  <si>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</si>
  <si>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</si>
  <si>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</si>
  <si>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</si>
  <si>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</si>
  <si>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</si>
  <si>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</si>
  <si>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</si>
  <si>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</si>
  <si>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</si>
  <si>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</si>
  <si>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</si>
  <si>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</si>
  <si>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</si>
  <si>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</si>
  <si>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</si>
  <si>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</si>
  <si>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</si>
  <si>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</si>
  <si>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</si>
  <si>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</si>
  <si>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</si>
  <si>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</si>
  <si>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</si>
  <si>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</si>
  <si>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</si>
  <si>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</si>
  <si>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</si>
  <si>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</si>
  <si>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</si>
  <si>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</si>
  <si>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</si>
  <si>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</si>
  <si>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</si>
  <si>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</si>
  <si>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</si>
  <si>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</si>
  <si>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</si>
  <si>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</si>
  <si>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</si>
  <si>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</si>
  <si>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</si>
  <si>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</si>
  <si>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</si>
  <si>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</si>
  <si>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</si>
  <si>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</si>
  <si>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</si>
  <si>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</si>
  <si>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</si>
  <si>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</si>
  <si>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</si>
  <si>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</si>
  <si>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</si>
  <si>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</si>
  <si>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</si>
  <si>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</si>
  <si>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</si>
  <si>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</si>
  <si>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</si>
  <si>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</si>
  <si>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</si>
  <si>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</si>
  <si>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</si>
  <si>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</si>
  <si>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</si>
  <si>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</si>
  <si>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</si>
  <si>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</si>
  <si>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</si>
  <si>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</si>
  <si>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</si>
  <si>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</si>
  <si>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</si>
  <si>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</si>
  <si>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</si>
  <si>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</si>
  <si>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</si>
  <si>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</si>
  <si>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</si>
  <si>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</si>
  <si>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</si>
  <si>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</si>
  <si>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</si>
  <si>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</si>
  <si>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</si>
  <si>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</si>
  <si>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</si>
  <si>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</si>
  <si>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</si>
  <si>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</si>
  <si>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</si>
  <si>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</si>
  <si>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</si>
  <si>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</si>
  <si>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</si>
  <si>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</si>
  <si>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</si>
  <si>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</si>
  <si>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</si>
  <si>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</si>
  <si>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</si>
  <si>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</si>
  <si>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</si>
  <si>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</si>
  <si>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</si>
  <si>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</si>
  <si>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</si>
  <si>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</si>
  <si>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</si>
  <si>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</si>
  <si>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</si>
  <si>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</si>
  <si>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</si>
  <si>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</si>
  <si>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</si>
  <si>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</si>
  <si>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</si>
  <si>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</si>
  <si>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</si>
  <si>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</si>
  <si>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</si>
  <si>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</si>
  <si>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</si>
  <si>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</si>
  <si>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</si>
  <si>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</si>
  <si>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</si>
  <si>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</si>
  <si>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</si>
  <si>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</si>
  <si>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</si>
  <si>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</si>
  <si>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</si>
  <si>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</si>
  <si>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</si>
  <si>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</si>
  <si>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</si>
  <si>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</si>
  <si>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</si>
  <si>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</si>
  <si>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</si>
  <si>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</si>
  <si>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</si>
  <si>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</si>
  <si>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</si>
  <si>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</si>
  <si>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</si>
  <si>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</si>
  <si>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</si>
  <si>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</si>
  <si>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</si>
  <si>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</si>
  <si>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</si>
  <si>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</si>
  <si>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</si>
  <si>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</si>
  <si>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</si>
  <si>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</si>
  <si>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</si>
  <si>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</si>
  <si>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</si>
  <si>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</si>
  <si>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</si>
  <si>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</si>
  <si>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</si>
  <si>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</si>
  <si>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</si>
  <si>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</si>
  <si>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</si>
  <si>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</si>
  <si>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</si>
  <si>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</si>
  <si>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</si>
  <si>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</si>
  <si>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</si>
  <si>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</si>
  <si>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</si>
  <si>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</si>
  <si>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</si>
  <si>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</si>
  <si>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</si>
  <si>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</si>
  <si>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</si>
  <si>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</si>
  <si>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</si>
  <si>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</si>
  <si>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</si>
  <si>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</si>
  <si>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</si>
  <si>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</si>
  <si>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</si>
  <si>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</si>
  <si>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</si>
  <si>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</si>
  <si>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</si>
  <si>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</si>
  <si>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</si>
  <si>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</si>
  <si>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</si>
  <si>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</si>
  <si>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</si>
  <si>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</si>
  <si>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</si>
  <si>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</si>
  <si>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</si>
  <si>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</si>
  <si>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</si>
  <si>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</si>
  <si>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</si>
  <si>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</si>
  <si>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</si>
  <si>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</si>
  <si>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</si>
  <si>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</si>
  <si>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</si>
  <si>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</si>
  <si>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</si>
  <si>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</si>
  <si>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</si>
  <si>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</si>
  <si>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</si>
  <si>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</si>
  <si>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</si>
  <si>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</si>
  <si>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</si>
  <si>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</si>
  <si>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</si>
  <si>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</si>
  <si>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</si>
  <si>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</si>
  <si>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</si>
  <si>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</si>
  <si>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</si>
  <si>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</si>
  <si>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</si>
  <si>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</si>
  <si>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</si>
  <si>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</si>
  <si>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</si>
  <si>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</si>
  <si>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</si>
  <si>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</si>
  <si>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</si>
  <si>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</si>
  <si>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</si>
  <si>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</si>
  <si>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</si>
  <si>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</si>
  <si>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</si>
  <si>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</si>
  <si>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</si>
  <si>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</si>
  <si>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</si>
  <si>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</si>
  <si>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</si>
  <si>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</si>
  <si>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</si>
  <si>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</si>
  <si>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</si>
  <si>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</si>
  <si>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</si>
  <si>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</si>
  <si>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</si>
  <si>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</si>
  <si>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</si>
  <si>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</si>
  <si>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</si>
  <si>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</si>
  <si>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</si>
  <si>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</si>
  <si>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</si>
  <si>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</si>
  <si>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</si>
  <si>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</si>
  <si>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</si>
  <si>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</si>
  <si>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</si>
  <si>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</si>
  <si>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</si>
  <si>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</si>
  <si>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</si>
  <si>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</si>
  <si>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</si>
  <si>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</si>
  <si>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</si>
  <si>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</si>
  <si>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</si>
  <si>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</si>
  <si>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</si>
  <si>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</si>
  <si>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</si>
  <si>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</si>
  <si>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</si>
  <si>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</si>
  <si>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</si>
  <si>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</si>
  <si>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</si>
  <si>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</si>
  <si>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</si>
  <si>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</si>
  <si>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</si>
  <si>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</si>
  <si>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</si>
  <si>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</si>
  <si>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</si>
  <si>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</si>
  <si>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</si>
  <si>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</si>
  <si>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</si>
  <si>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</si>
  <si>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</si>
  <si>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</si>
  <si>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</si>
  <si>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</si>
  <si>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</si>
  <si>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</si>
  <si>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</si>
  <si>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</si>
  <si>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</si>
  <si>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</si>
  <si>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</si>
  <si>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</si>
  <si>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</si>
  <si>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</si>
  <si>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</si>
  <si>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</si>
  <si>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</si>
  <si>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</si>
  <si>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</si>
  <si>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</si>
  <si>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</si>
  <si>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</si>
  <si>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</si>
  <si>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</si>
  <si>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</si>
  <si>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</si>
  <si>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</si>
  <si>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</si>
  <si>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</si>
  <si>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</si>
  <si>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</si>
  <si>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</si>
  <si>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</si>
  <si>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</si>
  <si>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</si>
  <si>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</si>
  <si>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</si>
  <si>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</si>
  <si>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</si>
  <si>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</si>
  <si>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</si>
  <si>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</si>
  <si>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</si>
  <si>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</si>
  <si>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</si>
  <si>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</si>
  <si>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</si>
  <si>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</si>
  <si>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</si>
  <si>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</si>
  <si>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</si>
  <si>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</si>
  <si>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</si>
  <si>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</si>
  <si>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</si>
  <si>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</si>
  <si>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</si>
  <si>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</si>
  <si>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</si>
  <si>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</si>
  <si>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</si>
  <si>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</si>
  <si>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</si>
  <si>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</si>
  <si>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</si>
  <si>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</si>
  <si>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</si>
  <si>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</si>
  <si>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</si>
  <si>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</si>
  <si>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</si>
  <si>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</si>
  <si>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</si>
  <si>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</si>
  <si>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</si>
  <si>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</si>
  <si>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</si>
  <si>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</si>
  <si>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</si>
  <si>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</si>
  <si>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</si>
  <si>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</si>
  <si>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</si>
  <si>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</si>
  <si>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</si>
  <si>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</si>
  <si>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</si>
  <si>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</si>
  <si>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</si>
  <si>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</si>
  <si>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</si>
  <si>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</si>
  <si>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</si>
  <si>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</si>
  <si>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</si>
  <si>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</si>
  <si>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</si>
  <si>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</si>
  <si>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</si>
  <si>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</si>
  <si>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</si>
  <si>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</si>
  <si>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</si>
  <si>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</si>
  <si>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</si>
  <si>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</si>
  <si>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</si>
  <si>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</si>
  <si>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</si>
  <si>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</si>
  <si>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</si>
  <si>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</si>
  <si>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</si>
  <si>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</si>
  <si>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</si>
  <si>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</si>
  <si>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</si>
  <si>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</si>
  <si>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</si>
  <si>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</si>
  <si>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</si>
  <si>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</si>
  <si>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</si>
  <si>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</si>
  <si>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</si>
  <si>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</si>
  <si>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</si>
  <si>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</si>
  <si>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</si>
  <si>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</si>
  <si>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</si>
  <si>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</si>
  <si>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</si>
  <si>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</si>
  <si>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</si>
  <si>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</si>
  <si>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</si>
  <si>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</si>
  <si>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</si>
  <si>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</si>
  <si>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</si>
  <si>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</si>
  <si>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</si>
  <si>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</si>
  <si>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</si>
  <si>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</si>
  <si>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</si>
  <si>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</si>
  <si>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</si>
  <si>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</si>
  <si>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</si>
  <si>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</si>
  <si>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</si>
  <si>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</si>
  <si>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</si>
  <si>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</si>
  <si>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</si>
  <si>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</si>
  <si>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</si>
  <si>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</si>
  <si>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</si>
  <si>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</si>
  <si>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</si>
  <si>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</si>
  <si>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</si>
  <si>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</si>
  <si>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</si>
  <si>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</si>
  <si>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</si>
  <si>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</si>
  <si>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</si>
  <si>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</si>
  <si>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</si>
  <si>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</si>
  <si>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</si>
  <si>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</si>
  <si>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</si>
  <si>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</si>
  <si>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</si>
  <si>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</si>
  <si>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</si>
  <si>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</si>
  <si>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</si>
  <si>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</si>
  <si>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</si>
  <si>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</si>
  <si>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</si>
  <si>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</si>
  <si>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</si>
  <si>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</si>
  <si>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</si>
  <si>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</si>
  <si>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</si>
  <si>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</si>
  <si>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</si>
  <si>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</si>
  <si>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</si>
  <si>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</si>
  <si>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</si>
  <si>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</si>
  <si>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</si>
  <si>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</si>
  <si>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</si>
  <si>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</si>
  <si>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</si>
  <si>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</si>
  <si>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</si>
  <si>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</si>
  <si>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</si>
  <si>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</si>
  <si>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</si>
  <si>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</si>
  <si>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</si>
  <si>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</si>
  <si>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</si>
  <si>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</si>
  <si>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</si>
  <si>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</si>
  <si>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</si>
  <si>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</si>
  <si>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</si>
  <si>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</si>
  <si>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</si>
  <si>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</si>
  <si>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</si>
  <si>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</si>
  <si>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</si>
  <si>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</si>
  <si>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</si>
  <si>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</si>
  <si>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</si>
  <si>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</si>
  <si>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</si>
  <si>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</si>
  <si>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</si>
  <si>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</si>
  <si>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</si>
  <si>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</si>
  <si>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</si>
  <si>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</si>
  <si>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</si>
  <si>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</si>
  <si>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</si>
  <si>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</si>
  <si>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</si>
  <si>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</si>
  <si>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</si>
  <si>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</si>
  <si>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</si>
  <si>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</si>
  <si>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</si>
  <si>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</si>
  <si>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</si>
  <si>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</si>
  <si>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</si>
  <si>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</si>
  <si>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</si>
  <si>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</si>
  <si>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</si>
  <si>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</si>
  <si>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</si>
  <si>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</si>
  <si>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</si>
  <si>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</si>
  <si>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</si>
  <si>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</si>
  <si>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</si>
  <si>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</si>
  <si>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</si>
  <si>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</si>
  <si>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</si>
  <si>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</si>
  <si>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</si>
  <si>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</si>
  <si>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</si>
  <si>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</si>
  <si>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</si>
  <si>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</si>
  <si>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</si>
  <si>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</si>
  <si>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</si>
  <si>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</si>
  <si>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</si>
  <si>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</si>
  <si>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</si>
  <si>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</si>
  <si>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</si>
  <si>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</si>
  <si>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</si>
  <si>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</si>
  <si>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</si>
  <si>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</si>
  <si>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</si>
  <si>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</si>
  <si>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</si>
  <si>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</si>
  <si>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</si>
  <si>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</si>
  <si>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</si>
  <si>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</si>
  <si>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</si>
  <si>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</si>
  <si>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</si>
  <si>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</si>
  <si>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</si>
  <si>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</si>
  <si>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</si>
  <si>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</si>
  <si>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</si>
  <si>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</si>
  <si>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</si>
  <si>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</si>
  <si>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</si>
  <si>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</si>
  <si>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</si>
  <si>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</si>
  <si>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</si>
  <si>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</si>
  <si>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</si>
  <si>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</si>
  <si>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</si>
  <si>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</si>
  <si>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</si>
  <si>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</si>
  <si>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</si>
  <si>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</si>
  <si>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</si>
  <si>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</si>
  <si>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</si>
  <si>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</si>
  <si>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</si>
  <si>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</si>
  <si>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</si>
  <si>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</si>
  <si>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</si>
  <si>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</si>
  <si>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</si>
  <si>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</si>
  <si>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</si>
  <si>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</si>
  <si>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</si>
  <si>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</si>
  <si>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</si>
  <si>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</si>
  <si>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</si>
  <si>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</si>
  <si>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</si>
  <si>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</si>
  <si>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</si>
  <si>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</si>
  <si>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</si>
  <si>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</si>
  <si>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</si>
  <si>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</si>
  <si>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</si>
  <si>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</si>
  <si>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</si>
  <si>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</si>
  <si>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</si>
  <si>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</si>
  <si>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</si>
  <si>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</si>
  <si>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</si>
  <si>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</si>
  <si>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</si>
  <si>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</si>
  <si>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</si>
  <si>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</si>
  <si>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</si>
  <si>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</si>
  <si>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</si>
  <si>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</si>
  <si>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</si>
  <si>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</si>
  <si>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</si>
  <si>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</si>
  <si>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</si>
  <si>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</si>
  <si>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</si>
  <si>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</si>
  <si>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</si>
  <si>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</si>
  <si>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</si>
  <si>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</si>
  <si>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</si>
  <si>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</si>
  <si>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</si>
  <si>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</si>
  <si>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</si>
  <si>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</si>
  <si>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</si>
  <si>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</si>
  <si>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</si>
  <si>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</si>
  <si>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</si>
  <si>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</si>
  <si>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</si>
  <si>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</si>
  <si>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</si>
  <si>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</si>
  <si>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</si>
  <si>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</si>
  <si>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</si>
  <si>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</si>
  <si>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</si>
  <si>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</si>
  <si>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</si>
  <si>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</si>
  <si>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</si>
  <si>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</si>
  <si>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</si>
  <si>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</si>
  <si>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</si>
  <si>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</si>
  <si>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</si>
  <si>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</si>
  <si>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</si>
  <si>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</si>
  <si>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</si>
  <si>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</si>
  <si>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</si>
  <si>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</si>
  <si>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</si>
  <si>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</si>
  <si>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</si>
  <si>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</si>
  <si>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</si>
  <si>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</si>
  <si>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</si>
  <si>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</si>
  <si>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</si>
  <si>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</si>
  <si>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</si>
  <si>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</si>
  <si>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</si>
  <si>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</si>
  <si>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</si>
  <si>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</si>
  <si>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</si>
  <si>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</si>
  <si>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</si>
  <si>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</si>
  <si>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</si>
  <si>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</si>
  <si>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</si>
  <si>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</si>
  <si>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</si>
  <si>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</si>
  <si>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</si>
  <si>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</si>
  <si>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</si>
  <si>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</si>
  <si>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</si>
  <si>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</si>
  <si>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</si>
  <si>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</si>
  <si>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</si>
  <si>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</si>
  <si>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</si>
  <si>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</si>
  <si>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</si>
  <si>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</si>
  <si>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</si>
  <si>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</si>
  <si>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</si>
  <si>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</si>
  <si>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</si>
  <si>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</si>
  <si>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</si>
  <si>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</si>
  <si>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</si>
  <si>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</si>
  <si>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</si>
  <si>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</si>
  <si>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</si>
  <si>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</si>
  <si>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</si>
  <si>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</si>
  <si>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</si>
  <si>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</si>
  <si>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</si>
  <si>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</si>
  <si>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</si>
  <si>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</si>
  <si>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</si>
  <si>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</si>
  <si>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</si>
  <si>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</si>
  <si>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</si>
  <si>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</si>
  <si>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</si>
  <si>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</si>
  <si>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</si>
  <si>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</si>
  <si>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</si>
  <si>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</si>
  <si>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</si>
  <si>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</si>
  <si>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</si>
  <si>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</si>
  <si>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</si>
  <si>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</si>
  <si>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</si>
  <si>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</si>
  <si>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</si>
  <si>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</si>
  <si>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</si>
  <si>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</si>
  <si>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</si>
  <si>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</si>
  <si>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</si>
  <si>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</si>
  <si>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</si>
  <si>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</si>
  <si>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</si>
  <si>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</si>
  <si>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</si>
  <si>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</si>
  <si>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</si>
  <si>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</si>
  <si>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</si>
  <si>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</si>
  <si>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</si>
  <si>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</si>
  <si>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</si>
  <si>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</si>
  <si>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</si>
  <si>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</si>
  <si>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</si>
  <si>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</si>
  <si>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</si>
  <si>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</si>
  <si>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</si>
  <si>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</si>
  <si>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</si>
  <si>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</si>
  <si>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</si>
  <si>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</si>
  <si>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</si>
  <si>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</si>
  <si>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</si>
  <si>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</si>
  <si>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</si>
  <si>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</si>
  <si>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</si>
  <si>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</si>
  <si>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</si>
  <si>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</si>
  <si>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</si>
  <si>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</si>
  <si>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</si>
  <si>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</si>
  <si>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</si>
  <si>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</si>
  <si>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</si>
  <si>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</si>
  <si>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</si>
  <si>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</si>
  <si>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</si>
  <si>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</si>
  <si>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</si>
  <si>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</si>
  <si>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</si>
  <si>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</si>
  <si>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</si>
  <si>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</si>
  <si>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</si>
  <si>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</si>
  <si>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</si>
  <si>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</si>
  <si>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</si>
  <si>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</si>
  <si>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</si>
  <si>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</si>
  <si>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</si>
  <si>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</si>
  <si>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</si>
  <si>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</si>
  <si>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</si>
  <si>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</si>
  <si>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</si>
  <si>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</si>
  <si>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</si>
  <si>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</si>
  <si>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</si>
  <si>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</si>
  <si>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</si>
  <si>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</si>
  <si>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</si>
  <si>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</si>
  <si>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</si>
  <si>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</si>
  <si>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</si>
  <si>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</si>
  <si>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</si>
  <si>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</si>
  <si>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</si>
  <si>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</si>
  <si>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</si>
  <si>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</si>
  <si>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</si>
  <si>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</si>
  <si>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</si>
  <si>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</si>
  <si>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</si>
  <si>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</si>
  <si>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</si>
  <si>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</si>
  <si>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</si>
  <si>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</si>
  <si>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</si>
  <si>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</si>
  <si>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</si>
  <si>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</si>
  <si>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</si>
  <si>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</si>
  <si>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</si>
  <si>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</si>
  <si>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</si>
  <si>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</si>
  <si>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</si>
  <si>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</si>
  <si>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</si>
  <si>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</si>
  <si>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</si>
  <si>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</si>
  <si>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</si>
  <si>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</si>
  <si>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</si>
  <si>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</si>
  <si>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</si>
  <si>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</si>
  <si>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</si>
  <si>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</si>
  <si>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</si>
  <si>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</si>
  <si>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</si>
  <si>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</si>
  <si>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</si>
  <si>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</si>
  <si>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</si>
  <si>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</si>
  <si>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</si>
  <si>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</si>
  <si>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</si>
  <si>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</si>
  <si>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</si>
  <si>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</si>
  <si>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</si>
  <si>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</si>
  <si>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</si>
  <si>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</si>
  <si>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</si>
  <si>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</si>
  <si>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</si>
  <si>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</si>
  <si>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</si>
  <si>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</si>
  <si>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</si>
  <si>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</si>
  <si>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</si>
  <si>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</si>
  <si>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</si>
  <si>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</si>
  <si>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</si>
  <si>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</si>
  <si>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</si>
  <si>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</si>
  <si>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</si>
  <si>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</si>
  <si>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</si>
  <si>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</si>
  <si>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</si>
  <si>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</si>
  <si>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</si>
  <si>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</si>
  <si>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</si>
  <si>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</si>
  <si>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</si>
  <si>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</si>
  <si>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</si>
  <si>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</si>
  <si>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</si>
  <si>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</si>
  <si>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</si>
  <si>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</si>
  <si>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</si>
  <si>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</si>
  <si>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</si>
  <si>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</si>
  <si>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</si>
  <si>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</si>
  <si>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</si>
  <si>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</si>
  <si>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</si>
  <si>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</si>
  <si>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</si>
  <si>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</si>
  <si>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</si>
  <si>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</si>
  <si>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</si>
  <si>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</si>
  <si>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</si>
  <si>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</si>
  <si>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</si>
  <si>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</si>
  <si>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</si>
  <si>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</si>
  <si>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</si>
  <si>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</si>
  <si>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</si>
  <si>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</si>
  <si>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</si>
  <si>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</si>
  <si>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</si>
  <si>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</si>
  <si>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</si>
  <si>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</si>
  <si>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</si>
  <si>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</si>
  <si>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</si>
  <si>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</si>
  <si>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</si>
  <si>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</si>
  <si>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</si>
  <si>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</si>
  <si>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</si>
  <si>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</si>
  <si>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</si>
  <si>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</si>
  <si>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</si>
  <si>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</si>
  <si>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</si>
  <si>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</si>
  <si>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</si>
  <si>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</si>
  <si>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</si>
  <si>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</si>
  <si>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</si>
  <si>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</si>
  <si>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</si>
  <si>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</si>
  <si>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</si>
  <si>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</si>
  <si>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</si>
  <si>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</si>
  <si>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</si>
  <si>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</si>
  <si>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</si>
  <si>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</si>
  <si>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</si>
  <si>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</si>
  <si>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</si>
  <si>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</si>
  <si>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</si>
  <si>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</si>
  <si>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</si>
  <si>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</si>
  <si>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</si>
  <si>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</si>
  <si>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</si>
  <si>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</si>
  <si>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</si>
  <si>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</si>
  <si>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</si>
  <si>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</si>
  <si>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</si>
  <si>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</si>
  <si>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</si>
  <si>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</si>
  <si>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</si>
  <si>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</si>
  <si>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</si>
  <si>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</si>
  <si>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</si>
  <si>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</si>
  <si>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</si>
  <si>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</si>
  <si>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</si>
  <si>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</si>
  <si>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</si>
  <si>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</si>
  <si>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</si>
  <si>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</si>
  <si>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</si>
  <si>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</si>
  <si>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</si>
  <si>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</si>
  <si>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</si>
  <si>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</si>
  <si>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</si>
  <si>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</si>
  <si>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</si>
  <si>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</si>
  <si>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</si>
  <si>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</si>
  <si>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</si>
  <si>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</si>
  <si>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</si>
  <si>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</si>
  <si>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</si>
  <si>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</si>
  <si>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</si>
  <si>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</si>
  <si>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</si>
  <si>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</si>
  <si>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</si>
  <si>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</si>
  <si>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</si>
  <si>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</si>
  <si>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</si>
  <si>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</si>
  <si>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</si>
  <si>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</si>
  <si>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</si>
  <si>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</si>
  <si>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</si>
  <si>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</si>
  <si>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</si>
  <si>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</si>
  <si>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</si>
  <si>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</si>
  <si>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</si>
  <si>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</si>
  <si>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</si>
  <si>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</si>
  <si>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</si>
  <si>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</si>
  <si>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</si>
  <si>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</si>
  <si>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</si>
  <si>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</si>
  <si>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</si>
  <si>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</si>
  <si>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</si>
  <si>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</si>
  <si>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</si>
  <si>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</si>
  <si>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</si>
  <si>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</si>
  <si>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</si>
  <si>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</si>
  <si>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</si>
  <si>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</si>
  <si>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</si>
  <si>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</si>
  <si>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</si>
  <si>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</si>
  <si>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</si>
  <si>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</si>
  <si>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</si>
  <si>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</si>
  <si>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</si>
  <si>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</si>
  <si>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</si>
  <si>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</si>
  <si>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</si>
  <si>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</si>
  <si>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</si>
  <si>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</si>
  <si>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</si>
  <si>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</si>
  <si>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</si>
  <si>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</si>
  <si>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</si>
  <si>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</si>
  <si>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</si>
  <si>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</si>
  <si>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</si>
  <si>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</si>
  <si>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</si>
  <si>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</si>
  <si>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</si>
  <si>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</si>
  <si>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</si>
  <si>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</si>
  <si>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</si>
  <si>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</si>
  <si>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</si>
  <si>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</si>
  <si>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</si>
  <si>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</si>
  <si>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</si>
  <si>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</si>
  <si>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</si>
  <si>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</si>
  <si>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</si>
  <si>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</si>
  <si>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</si>
  <si>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</si>
  <si>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</si>
  <si>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</si>
  <si>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</si>
  <si>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</si>
  <si>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</si>
  <si>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</si>
  <si>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</si>
  <si>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</si>
  <si>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</si>
  <si>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</si>
  <si>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</si>
  <si>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</si>
  <si>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</si>
  <si>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</si>
  <si>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</si>
  <si>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</si>
  <si>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</si>
  <si>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</si>
  <si>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</si>
  <si>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</si>
  <si>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</si>
  <si>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</si>
  <si>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</si>
  <si>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</si>
  <si>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</si>
  <si>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</si>
  <si>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</si>
  <si>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</si>
  <si>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</si>
  <si>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</si>
  <si>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</si>
  <si>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</si>
  <si>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</si>
  <si>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</si>
  <si>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</si>
  <si>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</si>
  <si>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</si>
  <si>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</si>
  <si>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</si>
  <si>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</si>
  <si>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</si>
  <si>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</si>
  <si>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</si>
  <si>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</si>
  <si>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</si>
  <si>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</si>
  <si>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</si>
  <si>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</si>
  <si>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</si>
  <si>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</si>
  <si>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</si>
  <si>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</si>
  <si>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</si>
  <si>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</si>
  <si>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</si>
  <si>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</si>
  <si>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</si>
  <si>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</si>
  <si>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</si>
  <si>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</si>
  <si>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</si>
  <si>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</si>
  <si>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</si>
  <si>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</si>
  <si>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</si>
  <si>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</si>
  <si>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</si>
  <si>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</si>
  <si>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</si>
  <si>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</si>
  <si>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</si>
  <si>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</si>
  <si>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</si>
  <si>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</si>
  <si>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</si>
  <si>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</si>
  <si>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</si>
  <si>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</si>
  <si>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</si>
  <si>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</si>
  <si>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</si>
  <si>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</si>
  <si>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</si>
  <si>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</si>
  <si>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</si>
  <si>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</si>
  <si>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</si>
  <si>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</si>
  <si>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</si>
  <si>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</si>
  <si>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</si>
  <si>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</si>
  <si>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</si>
  <si>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</si>
  <si>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</si>
  <si>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</si>
  <si>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</si>
  <si>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</si>
  <si>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</si>
  <si>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</si>
  <si>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</si>
  <si>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</si>
  <si>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</si>
  <si>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</si>
  <si>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</si>
  <si>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</si>
  <si>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</si>
  <si>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</si>
  <si>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</si>
  <si>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</si>
  <si>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</si>
  <si>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</si>
  <si>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</si>
  <si>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</si>
  <si>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</si>
  <si>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</si>
  <si>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</si>
  <si>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</si>
  <si>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</si>
  <si>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</si>
  <si>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</si>
  <si>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</si>
  <si>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</si>
  <si>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</si>
  <si>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</si>
  <si>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</si>
  <si>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</si>
  <si>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</si>
  <si>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</si>
  <si>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</si>
  <si>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</si>
  <si>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</si>
  <si>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</si>
  <si>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</si>
  <si>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</si>
  <si>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</si>
  <si>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</si>
  <si>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</si>
  <si>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</si>
  <si>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</si>
  <si>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</si>
  <si>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</si>
  <si>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</si>
  <si>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</si>
  <si>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</si>
  <si>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</si>
  <si>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</si>
  <si>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</si>
  <si>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</si>
  <si>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</si>
  <si>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</si>
  <si>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</si>
  <si>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</si>
  <si>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</si>
  <si>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</si>
  <si>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</si>
  <si>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</si>
  <si>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</si>
  <si>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</si>
  <si>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</si>
  <si>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</si>
  <si>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</si>
  <si>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</si>
  <si>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</si>
  <si>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</si>
  <si>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</si>
  <si>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</si>
  <si>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</si>
  <si>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</si>
  <si>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</si>
  <si>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</si>
  <si>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</si>
  <si>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</si>
  <si>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</si>
  <si>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</si>
  <si>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</si>
  <si>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</si>
  <si>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</si>
  <si>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</si>
  <si>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</si>
  <si>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</si>
  <si>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</si>
  <si>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</si>
  <si>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</si>
  <si>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</si>
  <si>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</si>
  <si>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</si>
  <si>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</si>
  <si>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</si>
  <si>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</si>
  <si>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</si>
  <si>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</si>
  <si>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</si>
  <si>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</si>
  <si>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</si>
  <si>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</si>
  <si>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</si>
  <si>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</si>
  <si>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</si>
  <si>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</si>
  <si>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</si>
  <si>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</si>
  <si>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</si>
  <si>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</si>
  <si>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</si>
  <si>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</si>
  <si>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</si>
  <si>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</si>
  <si>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</si>
  <si>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</si>
  <si>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</si>
  <si>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</si>
  <si>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</si>
  <si>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</si>
  <si>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</si>
  <si>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</si>
  <si>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</si>
  <si>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</si>
  <si>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</si>
  <si>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</si>
  <si>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</si>
  <si>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</si>
  <si>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</si>
  <si>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</si>
  <si>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</si>
  <si>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</si>
  <si>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</si>
  <si>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</si>
  <si>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</si>
  <si>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</si>
  <si>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</si>
  <si>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</si>
  <si>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</si>
  <si>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</si>
  <si>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</si>
  <si>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</si>
  <si>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</si>
  <si>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</si>
  <si>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</si>
  <si>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</si>
  <si>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</si>
  <si>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</si>
  <si>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</si>
  <si>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</si>
  <si>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</si>
  <si>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</si>
  <si>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</si>
  <si>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</si>
  <si>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</si>
  <si>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</si>
  <si>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</si>
  <si>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</si>
  <si>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</si>
  <si>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</si>
  <si>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</si>
  <si>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</si>
  <si>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</si>
  <si>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</si>
  <si>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</si>
  <si>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</si>
  <si>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</si>
  <si>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</si>
  <si>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</si>
  <si>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</si>
  <si>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</si>
  <si>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</si>
  <si>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</si>
  <si>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</si>
  <si>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</si>
  <si>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</si>
  <si>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</si>
  <si>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</si>
  <si>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</si>
  <si>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</si>
  <si>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</si>
  <si>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</si>
  <si>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</si>
  <si>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</si>
  <si>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</si>
  <si>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</si>
  <si>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</si>
  <si>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</si>
  <si>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</si>
  <si>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</si>
  <si>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</si>
  <si>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</si>
  <si>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</si>
  <si>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</si>
  <si>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</si>
  <si>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</si>
  <si>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</si>
  <si>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</si>
  <si>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</si>
  <si>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</si>
  <si>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</si>
  <si>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</si>
  <si>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</si>
  <si>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</si>
  <si>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</si>
  <si>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</si>
  <si>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</si>
  <si>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</si>
  <si>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</si>
  <si>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</si>
  <si>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</si>
  <si>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</si>
  <si>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</si>
  <si>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</si>
  <si>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</si>
  <si>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</si>
  <si>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</si>
  <si>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</si>
  <si>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</si>
  <si>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</si>
  <si>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</si>
  <si>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</si>
  <si>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</si>
  <si>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</si>
  <si>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</si>
  <si>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</si>
  <si>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</si>
  <si>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</si>
  <si>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</si>
  <si>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</si>
  <si>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</si>
  <si>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</si>
  <si>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</si>
  <si>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</si>
  <si>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</si>
  <si>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</si>
  <si>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</si>
  <si>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</si>
  <si>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</si>
  <si>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</si>
  <si>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</si>
  <si>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</si>
  <si>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</si>
  <si>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</si>
  <si>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</si>
  <si>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</si>
  <si>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</si>
  <si>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</si>
  <si>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</si>
  <si>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</si>
  <si>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</si>
  <si>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</si>
  <si>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</si>
  <si>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</si>
  <si>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</si>
  <si>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</si>
  <si>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</si>
  <si>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</si>
  <si>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</si>
  <si>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</si>
  <si>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</si>
  <si>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</si>
  <si>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</si>
  <si>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</si>
  <si>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</si>
  <si>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</si>
  <si>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</si>
  <si>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</si>
  <si>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</si>
  <si>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</si>
  <si>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</si>
  <si>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</si>
  <si>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</si>
  <si>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</si>
  <si>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</si>
  <si>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</si>
  <si>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</si>
  <si>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</si>
  <si>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</si>
  <si>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</si>
  <si>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</si>
  <si>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</si>
  <si>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</si>
  <si>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</si>
  <si>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</si>
  <si>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</si>
  <si>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</si>
  <si>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</si>
  <si>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</si>
  <si>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</si>
  <si>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</si>
  <si>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</si>
  <si>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</si>
  <si>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</si>
  <si>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</si>
  <si>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</si>
  <si>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</si>
  <si>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</si>
  <si>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</si>
  <si>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</si>
  <si>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</si>
  <si>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</si>
  <si>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</si>
  <si>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</si>
  <si>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</si>
  <si>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</si>
  <si>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</si>
  <si>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</si>
  <si>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</si>
  <si>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</si>
  <si>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</si>
  <si>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</si>
  <si>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</si>
  <si>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</si>
  <si>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</si>
  <si>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</si>
  <si>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</si>
  <si>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</si>
  <si>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</si>
  <si>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</si>
  <si>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</si>
  <si>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</si>
  <si>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</si>
  <si>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</si>
  <si>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</si>
  <si>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</si>
  <si>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</si>
  <si>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</si>
  <si>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</si>
  <si>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</si>
  <si>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</si>
  <si>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</si>
  <si>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</si>
  <si>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</si>
  <si>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</si>
  <si>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</si>
  <si>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</si>
  <si>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</si>
  <si>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</si>
  <si>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</si>
  <si>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</si>
  <si>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</si>
  <si>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</si>
  <si>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</si>
  <si>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</si>
  <si>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</si>
  <si>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</si>
  <si>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</si>
  <si>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</si>
  <si>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</si>
  <si>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</si>
  <si>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</si>
  <si>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</si>
  <si>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</si>
  <si>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</si>
  <si>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</si>
  <si>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</si>
  <si>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</si>
  <si>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</si>
  <si>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</si>
  <si>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</si>
  <si>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</si>
  <si>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</si>
  <si>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</si>
  <si>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</si>
  <si>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</si>
  <si>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</si>
  <si>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</si>
  <si>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</si>
  <si>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</si>
  <si>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</si>
  <si>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</si>
  <si>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</si>
  <si>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</si>
  <si>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</si>
  <si>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</si>
  <si>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</si>
  <si>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</si>
  <si>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</si>
  <si>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</si>
  <si>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</si>
  <si>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</si>
  <si>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</si>
  <si>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</si>
  <si>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</si>
  <si>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</si>
  <si>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</si>
  <si>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</si>
  <si>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</si>
  <si>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</si>
  <si>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</si>
  <si>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</si>
  <si>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</si>
  <si>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</si>
  <si>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</si>
  <si>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</si>
  <si>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</si>
  <si>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</si>
  <si>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</si>
  <si>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</si>
  <si>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</si>
  <si>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</si>
  <si>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</si>
  <si>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</si>
  <si>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</si>
  <si>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</si>
  <si>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</si>
  <si>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</si>
  <si>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</si>
  <si>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</si>
  <si>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</si>
  <si>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</si>
  <si>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</si>
  <si>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</si>
  <si>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</si>
  <si>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</si>
  <si>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</si>
  <si>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</si>
  <si>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</si>
  <si>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</si>
  <si>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</si>
  <si>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</si>
  <si>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</si>
  <si>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</si>
  <si>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</si>
  <si>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</si>
  <si>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</si>
  <si>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</si>
  <si>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</si>
  <si>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</si>
  <si>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</si>
  <si>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</si>
  <si>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</si>
  <si>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</si>
  <si>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</si>
  <si>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</si>
  <si>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</si>
  <si>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</si>
  <si>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</si>
  <si>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</si>
  <si>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</si>
  <si>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</si>
  <si>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</si>
  <si>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</si>
  <si>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</si>
  <si>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</si>
  <si>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</si>
  <si>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</si>
  <si>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</si>
  <si>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</si>
  <si>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</si>
  <si>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</si>
  <si>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</si>
  <si>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</si>
  <si>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</si>
  <si>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</si>
  <si>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</si>
  <si>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</si>
  <si>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</si>
  <si>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</si>
  <si>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</si>
  <si>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</si>
  <si>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</si>
  <si>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</si>
  <si>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</si>
  <si>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</si>
  <si>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</si>
  <si>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</si>
  <si>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</si>
  <si>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</si>
  <si>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</si>
  <si>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</si>
  <si>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</si>
  <si>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</si>
  <si>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</si>
  <si>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</si>
  <si>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</si>
  <si>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</si>
  <si>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</si>
  <si>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</si>
  <si>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</si>
  <si>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</si>
  <si>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</si>
  <si>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</si>
  <si>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</si>
  <si>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</si>
  <si>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</si>
  <si>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</si>
  <si>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</si>
  <si>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</si>
  <si>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</si>
  <si>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</si>
  <si>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</si>
  <si>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</si>
  <si>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</si>
  <si>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</si>
  <si>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</si>
  <si>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</si>
  <si>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</si>
  <si>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</si>
  <si>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</si>
  <si>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</si>
  <si>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</si>
  <si>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</si>
  <si>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</si>
  <si>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</si>
  <si>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</si>
  <si>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</si>
  <si>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</si>
  <si>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</si>
  <si>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</si>
  <si>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</si>
  <si>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</si>
  <si>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</si>
  <si>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</si>
  <si>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</si>
  <si>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</si>
  <si>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</si>
  <si>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</si>
  <si>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</si>
  <si>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</si>
  <si>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</si>
  <si>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</si>
  <si>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</si>
  <si>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</si>
  <si>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</si>
  <si>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</si>
  <si>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</si>
  <si>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</si>
  <si>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</si>
  <si>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</si>
  <si>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</si>
  <si>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</si>
  <si>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</si>
  <si>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</si>
  <si>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</si>
  <si>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</si>
  <si>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</si>
  <si>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</si>
  <si>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</si>
  <si>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</si>
  <si>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</si>
  <si>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</si>
  <si>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</si>
  <si>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</si>
  <si>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</si>
  <si>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</si>
  <si>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</si>
  <si>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</si>
  <si>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</si>
  <si>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</si>
  <si>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</si>
  <si>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</si>
  <si>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</si>
  <si>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</si>
  <si>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</si>
  <si>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</si>
  <si>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</si>
  <si>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</si>
  <si>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</si>
  <si>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</si>
  <si>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</si>
  <si>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</si>
  <si>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</si>
  <si>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</si>
  <si>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</si>
  <si>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</si>
  <si>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</si>
  <si>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</si>
  <si>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</si>
  <si>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</si>
  <si>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</si>
  <si>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</si>
  <si>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</si>
  <si>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</si>
  <si>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</si>
  <si>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</si>
  <si>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</si>
  <si>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</si>
  <si>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</si>
  <si>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</si>
  <si>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</si>
  <si>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</si>
  <si>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</si>
  <si>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</si>
  <si>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</si>
  <si>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</si>
  <si>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</si>
  <si>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</si>
  <si>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</si>
  <si>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</si>
  <si>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</si>
  <si>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</si>
  <si>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</si>
  <si>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</si>
  <si>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</si>
  <si>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</si>
  <si>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</si>
  <si>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</si>
  <si>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</si>
  <si>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</si>
  <si>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</si>
  <si>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</si>
  <si>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</si>
  <si>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</si>
  <si>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</si>
  <si>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</si>
  <si>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</si>
  <si>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</si>
  <si>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</si>
  <si>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</si>
  <si>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</si>
  <si>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</si>
  <si>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</si>
  <si>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</si>
  <si>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</si>
  <si>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</si>
  <si>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</si>
  <si>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</si>
  <si>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</si>
  <si>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</si>
  <si>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</si>
  <si>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</si>
  <si>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</si>
  <si>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</si>
  <si>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</si>
  <si>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</si>
  <si>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</si>
  <si>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</si>
  <si>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</si>
  <si>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</si>
  <si>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</si>
  <si>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</si>
  <si>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</si>
  <si>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</si>
  <si>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</si>
  <si>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</si>
  <si>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</si>
  <si>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</si>
  <si>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</si>
  <si>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</si>
  <si>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</si>
  <si>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</si>
  <si>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</si>
  <si>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</si>
  <si>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</si>
  <si>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</si>
  <si>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</si>
  <si>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</si>
  <si>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</si>
  <si>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</si>
  <si>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</si>
  <si>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</si>
  <si>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</si>
  <si>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</si>
  <si>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</si>
  <si>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</si>
  <si>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</si>
  <si>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</si>
  <si>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</si>
  <si>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</si>
  <si>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</si>
  <si>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</si>
  <si>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</si>
  <si>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</si>
  <si>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</si>
  <si>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</si>
  <si>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</si>
  <si>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</si>
  <si>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</si>
  <si>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</si>
  <si>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</si>
  <si>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</si>
  <si>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</si>
  <si>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</si>
  <si>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</si>
  <si>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</si>
  <si>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</si>
  <si>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</si>
  <si>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</si>
  <si>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</si>
  <si>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</si>
  <si>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</si>
  <si>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</si>
  <si>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</si>
  <si>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</si>
  <si>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</si>
  <si>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</si>
  <si>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</si>
  <si>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</si>
  <si>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</si>
  <si>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</si>
  <si>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</si>
  <si>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</si>
  <si>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</si>
  <si>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</si>
  <si>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</si>
  <si>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</si>
  <si>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</si>
  <si>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</si>
  <si>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</si>
  <si>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</si>
  <si>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</si>
  <si>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</si>
  <si>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</si>
  <si>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</si>
  <si>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</si>
  <si>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</si>
  <si>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</si>
  <si>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</si>
  <si>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</si>
  <si>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</si>
  <si>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</si>
  <si>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</si>
  <si>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</si>
  <si>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</si>
  <si>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</si>
  <si>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</si>
  <si>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</si>
  <si>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</si>
  <si>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</si>
  <si>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</si>
  <si>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</si>
  <si>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</si>
  <si>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</si>
  <si>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</si>
  <si>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</si>
  <si>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</si>
  <si>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</si>
  <si>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</si>
  <si>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</si>
  <si>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</si>
  <si>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</si>
  <si>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</si>
  <si>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</si>
  <si>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</si>
  <si>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</si>
  <si>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</si>
  <si>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</si>
  <si>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</si>
  <si>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</si>
  <si>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</si>
  <si>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</si>
  <si>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</si>
  <si>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</si>
  <si>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</si>
  <si>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</si>
  <si>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</si>
  <si>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</si>
  <si>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</si>
  <si>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</si>
  <si>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</si>
  <si>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</si>
  <si>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</si>
  <si>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</si>
  <si>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</si>
  <si>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</si>
  <si>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</si>
  <si>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</si>
  <si>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</si>
  <si>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</si>
  <si>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</si>
  <si>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</si>
  <si>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</si>
  <si>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</si>
  <si>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</si>
  <si>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</si>
  <si>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</si>
  <si>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</si>
  <si>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</si>
  <si>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</si>
  <si>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</si>
  <si>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</si>
  <si>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</si>
  <si>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</si>
  <si>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</si>
  <si>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</si>
  <si>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</si>
  <si>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</si>
  <si>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</si>
  <si>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</si>
  <si>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</si>
  <si>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</si>
  <si>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</si>
  <si>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</si>
  <si>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</si>
  <si>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</si>
  <si>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</si>
  <si>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</si>
  <si>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</si>
  <si>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</si>
  <si>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</si>
  <si>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</si>
  <si>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</si>
  <si>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</si>
  <si>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</si>
  <si>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</si>
  <si>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</si>
  <si>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</si>
  <si>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</si>
  <si>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</si>
  <si>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</si>
  <si>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</si>
  <si>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</si>
  <si>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</si>
  <si>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</si>
  <si>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</si>
  <si>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</si>
  <si>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</si>
  <si>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</si>
  <si>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</si>
  <si>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</si>
  <si>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</si>
  <si>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</si>
  <si>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</si>
  <si>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</si>
  <si>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</si>
  <si>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</si>
  <si>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</si>
  <si>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</si>
  <si>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</si>
  <si>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</si>
  <si>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</si>
  <si>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</si>
  <si>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</si>
  <si>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</si>
  <si>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</si>
  <si>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</si>
  <si>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</si>
  <si>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</si>
  <si>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</si>
  <si>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</si>
  <si>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</si>
  <si>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</si>
  <si>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</si>
  <si>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</si>
  <si>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</si>
  <si>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</si>
  <si>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</si>
  <si>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</si>
  <si>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</si>
  <si>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</si>
  <si>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</si>
  <si>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</si>
  <si>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</si>
  <si>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</si>
  <si>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</si>
  <si>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</si>
  <si>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</si>
  <si>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</si>
  <si>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</si>
  <si>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</si>
  <si>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</si>
  <si>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</si>
  <si>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</si>
  <si>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</si>
  <si>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</si>
  <si>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</si>
  <si>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</si>
  <si>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</si>
  <si>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</si>
  <si>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</si>
  <si>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</si>
  <si>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</si>
  <si>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</si>
  <si>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</si>
  <si>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</si>
  <si>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</si>
  <si>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</si>
  <si>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</si>
  <si>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</si>
  <si>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</si>
  <si>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</si>
  <si>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</si>
  <si>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</si>
  <si>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</si>
  <si>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</si>
  <si>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</si>
  <si>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</si>
  <si>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</si>
  <si>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</si>
  <si>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</si>
  <si>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</si>
  <si>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</si>
  <si>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</si>
  <si>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</si>
  <si>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</si>
  <si>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</si>
  <si>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</si>
  <si>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</si>
  <si>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</si>
  <si>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</si>
  <si>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</si>
  <si>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</si>
  <si>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</si>
  <si>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</si>
  <si>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</si>
  <si>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</si>
  <si>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</si>
  <si>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</si>
  <si>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</si>
  <si>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</si>
  <si>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</si>
  <si>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</si>
  <si>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</si>
  <si>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</si>
  <si>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</si>
  <si>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</si>
  <si>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</si>
  <si>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</si>
  <si>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</si>
  <si>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</si>
  <si>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</si>
  <si>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</si>
  <si>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</si>
  <si>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</si>
  <si>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</si>
  <si>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</si>
  <si>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</si>
  <si>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</si>
  <si>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</si>
  <si>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</si>
  <si>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</si>
  <si>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</si>
  <si>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</si>
  <si>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</si>
  <si>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</si>
  <si>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</si>
  <si>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</si>
  <si>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</si>
  <si>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</si>
  <si>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</si>
  <si>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</si>
  <si>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</si>
  <si>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</si>
  <si>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</si>
  <si>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</si>
  <si>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</si>
  <si>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</si>
  <si>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</si>
  <si>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</si>
  <si>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</si>
  <si>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</si>
  <si>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</si>
  <si>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</si>
  <si>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</si>
  <si>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</si>
  <si>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</si>
  <si>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</si>
  <si>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</si>
  <si>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</si>
  <si>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</si>
  <si>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</si>
  <si>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</si>
  <si>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</si>
  <si>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</si>
  <si>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</si>
  <si>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</si>
  <si>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</si>
  <si>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</si>
  <si>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</si>
  <si>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</si>
  <si>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</si>
  <si>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</si>
  <si>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</si>
  <si>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</si>
  <si>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</si>
  <si>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</si>
  <si>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</si>
  <si>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</si>
  <si>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</si>
  <si>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</si>
  <si>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</si>
  <si>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</si>
  <si>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</si>
  <si>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</si>
  <si>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</si>
  <si>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</si>
  <si>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</si>
  <si>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</si>
  <si>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</si>
  <si>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</si>
  <si>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</si>
  <si>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</si>
  <si>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</si>
  <si>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</si>
  <si>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</si>
  <si>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</si>
  <si>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</si>
  <si>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</si>
  <si>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</si>
  <si>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</si>
  <si>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</si>
  <si>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</si>
  <si>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</si>
  <si>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</si>
  <si>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</si>
  <si>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</si>
  <si>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</si>
  <si>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</si>
  <si>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</si>
  <si>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</si>
  <si>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</si>
  <si>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</si>
  <si>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</si>
  <si>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</si>
  <si>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</si>
  <si>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</si>
  <si>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</si>
  <si>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</si>
  <si>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</si>
  <si>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</si>
  <si>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</si>
  <si>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</si>
  <si>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</si>
  <si>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</si>
  <si>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</si>
  <si>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</si>
  <si>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</si>
  <si>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</si>
  <si>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</si>
  <si>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</si>
  <si>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</si>
  <si>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</si>
  <si>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</si>
  <si>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</si>
  <si>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</si>
  <si>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</si>
  <si>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</si>
  <si>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</si>
  <si>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</si>
  <si>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</si>
  <si>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</si>
  <si>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</si>
  <si>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</si>
  <si>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</si>
  <si>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</si>
  <si>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</si>
  <si>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</si>
  <si>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</si>
  <si>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</si>
  <si>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</si>
  <si>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</si>
  <si>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</si>
  <si>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</si>
  <si>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</si>
  <si>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</si>
  <si>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</si>
  <si>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</si>
  <si>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</si>
  <si>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</si>
  <si>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</si>
  <si>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</si>
  <si>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</si>
  <si>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</si>
  <si>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</si>
  <si>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</si>
  <si>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</si>
  <si>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</si>
  <si>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</si>
  <si>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</si>
  <si>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</si>
  <si>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</si>
  <si>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</si>
  <si>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</si>
  <si>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</si>
  <si>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</si>
  <si>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</si>
  <si>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</si>
  <si>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</si>
  <si>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</si>
  <si>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</si>
  <si>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</si>
  <si>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</si>
  <si>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</si>
  <si>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</si>
  <si>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</si>
  <si>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</si>
  <si>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</si>
  <si>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</si>
  <si>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</si>
  <si>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</si>
  <si>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</si>
  <si>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</si>
  <si>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</si>
  <si>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</si>
  <si>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</si>
  <si>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</si>
  <si>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</si>
  <si>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</si>
  <si>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</si>
  <si>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</si>
  <si>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</si>
  <si>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</si>
  <si>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</si>
  <si>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</si>
  <si>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</si>
  <si>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</si>
  <si>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</si>
  <si>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</si>
  <si>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</si>
  <si>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</si>
  <si>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</si>
  <si>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</si>
  <si>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</si>
  <si>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</si>
  <si>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</si>
  <si>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</si>
  <si>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</si>
  <si>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</si>
  <si>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</si>
  <si>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</si>
  <si>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</si>
  <si>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</si>
  <si>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</si>
  <si>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</si>
  <si>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</si>
  <si>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</si>
  <si>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</si>
  <si>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</si>
  <si>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</si>
  <si>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</si>
  <si>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</si>
  <si>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</si>
  <si>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</si>
  <si>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</si>
  <si>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</si>
  <si>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</si>
  <si>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</si>
  <si>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</si>
  <si>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</si>
  <si>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</si>
  <si>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</si>
  <si>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</si>
  <si>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</si>
  <si>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</si>
  <si>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</si>
  <si>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</si>
  <si>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</si>
  <si>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</si>
  <si>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</si>
  <si>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</si>
  <si>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</si>
  <si>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</si>
  <si>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</si>
  <si>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</si>
  <si>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</si>
  <si>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</si>
  <si>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</si>
  <si>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</si>
  <si>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</si>
  <si>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</si>
  <si>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</si>
  <si>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</si>
  <si>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</si>
  <si>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</si>
  <si>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</si>
  <si>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</si>
  <si>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</si>
  <si>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</si>
  <si>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</si>
  <si>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</si>
  <si>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</si>
  <si>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</si>
  <si>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</si>
  <si>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</si>
  <si>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</si>
  <si>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</si>
  <si>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</si>
  <si>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</si>
  <si>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</si>
  <si>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</si>
  <si>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</si>
  <si>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</si>
  <si>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</si>
  <si>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</si>
  <si>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</si>
  <si>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</si>
  <si>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</si>
  <si>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</si>
  <si>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</si>
  <si>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</si>
  <si>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</si>
  <si>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</si>
  <si>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</si>
  <si>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</si>
  <si>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</si>
  <si>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</si>
  <si>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</si>
  <si>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</si>
  <si>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</si>
  <si>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</si>
  <si>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</si>
  <si>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</si>
  <si>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</si>
  <si>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</si>
  <si>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</si>
  <si>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</si>
  <si>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</si>
  <si>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</si>
  <si>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</si>
  <si>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</si>
  <si>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</si>
  <si>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</si>
  <si>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</si>
  <si>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</si>
  <si>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</si>
  <si>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</si>
  <si>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</si>
  <si>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</si>
  <si>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</si>
  <si>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</si>
  <si>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</si>
  <si>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</si>
  <si>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</si>
  <si>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</si>
  <si>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</si>
  <si>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</si>
  <si>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</si>
  <si>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</si>
  <si>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</si>
  <si>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</si>
  <si>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</si>
  <si>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</si>
  <si>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</si>
  <si>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</si>
  <si>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</si>
  <si>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</si>
  <si>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</si>
  <si>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</si>
  <si>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</si>
  <si>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</si>
  <si>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</si>
  <si>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</si>
  <si>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</si>
  <si>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</si>
  <si>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</si>
  <si>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</si>
  <si>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</si>
  <si>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</si>
  <si>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</si>
  <si>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</si>
  <si>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</si>
  <si>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</si>
  <si>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</si>
  <si>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</si>
  <si>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</si>
  <si>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</si>
  <si>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</si>
  <si>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</si>
  <si>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</si>
  <si>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</si>
  <si>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</si>
  <si>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</si>
  <si>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</si>
  <si>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</si>
  <si>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</si>
  <si>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</si>
  <si>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</si>
  <si>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</si>
  <si>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</si>
  <si>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</si>
  <si>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</si>
  <si>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</si>
  <si>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</si>
  <si>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</si>
  <si>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</si>
  <si>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</si>
  <si>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</si>
  <si>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</si>
  <si>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</si>
  <si>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</si>
  <si>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</si>
  <si>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</si>
  <si>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</si>
  <si>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</si>
  <si>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</si>
  <si>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</si>
  <si>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</si>
  <si>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</si>
  <si>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</si>
  <si>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</si>
  <si>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</si>
  <si>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</si>
  <si>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</si>
  <si>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</si>
  <si>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</si>
  <si>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</si>
  <si>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</si>
  <si>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</si>
  <si>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</si>
  <si>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</si>
  <si>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</si>
  <si>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</si>
  <si>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</si>
  <si>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</si>
  <si>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</si>
  <si>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</si>
  <si>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</si>
  <si>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</si>
  <si>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</si>
  <si>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</si>
  <si>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</si>
  <si>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</si>
  <si>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</si>
  <si>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</si>
  <si>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</si>
  <si>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</si>
  <si>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</si>
  <si>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</si>
  <si>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</si>
  <si>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</si>
  <si>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</si>
  <si>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</si>
  <si>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</si>
  <si>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</si>
  <si>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</si>
  <si>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</si>
  <si>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</si>
  <si>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</si>
  <si>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</si>
  <si>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</si>
  <si>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</si>
  <si>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</si>
  <si>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</si>
  <si>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</si>
  <si>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</si>
  <si>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</si>
  <si>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</si>
  <si>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</si>
  <si>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</si>
  <si>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</si>
  <si>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</si>
  <si>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</si>
  <si>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</si>
  <si>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</si>
  <si>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</si>
  <si>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</si>
  <si>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</si>
  <si>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</si>
  <si>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</si>
  <si>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</si>
  <si>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</si>
  <si>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</si>
  <si>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</si>
  <si>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</si>
  <si>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</si>
  <si>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</si>
  <si>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</si>
  <si>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</si>
  <si>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</si>
  <si>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</si>
  <si>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</si>
  <si>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</si>
  <si>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</si>
  <si>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</si>
  <si>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</si>
  <si>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</si>
  <si>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</si>
  <si>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</si>
  <si>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</si>
  <si>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</si>
  <si>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</si>
  <si>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</si>
  <si>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</si>
  <si>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</si>
  <si>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</si>
  <si>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</si>
  <si>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</si>
  <si>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</si>
  <si>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</si>
  <si>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</si>
  <si>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</si>
  <si>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</si>
  <si>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</si>
  <si>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</si>
  <si>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</si>
  <si>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</si>
  <si>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</si>
  <si>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</si>
  <si>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</si>
  <si>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</si>
  <si>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</si>
  <si>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</si>
  <si>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</si>
  <si>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</si>
  <si>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</si>
  <si>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</si>
  <si>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</si>
  <si>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</si>
  <si>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</si>
  <si>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</si>
  <si>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</si>
  <si>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</si>
  <si>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</si>
  <si>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</si>
  <si>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</si>
  <si>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</si>
  <si>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</si>
  <si>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</si>
  <si>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</si>
  <si>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</si>
  <si>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</si>
  <si>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</si>
  <si>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</si>
  <si>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</si>
  <si>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</si>
  <si>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</si>
  <si>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</si>
  <si>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</si>
  <si>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</si>
  <si>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</si>
  <si>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</si>
  <si>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</si>
  <si>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</si>
  <si>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</si>
  <si>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</si>
  <si>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</si>
  <si>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</si>
  <si>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</si>
  <si>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</si>
  <si>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</si>
  <si>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</si>
  <si>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</si>
  <si>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</si>
  <si>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</si>
  <si>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</si>
  <si>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</si>
  <si>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</si>
  <si>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</si>
  <si>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</si>
  <si>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</si>
  <si>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</si>
  <si>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</si>
  <si>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</si>
  <si>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</si>
  <si>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</si>
  <si>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</si>
  <si>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</si>
  <si>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</si>
  <si>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</si>
  <si>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</si>
  <si>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</si>
  <si>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</si>
  <si>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</si>
  <si>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</si>
  <si>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</si>
  <si>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</si>
  <si>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</si>
  <si>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</si>
  <si>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</si>
  <si>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</si>
  <si>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</si>
  <si>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</si>
  <si>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</si>
  <si>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</si>
  <si>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</si>
  <si>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</si>
  <si>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</si>
  <si>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</si>
  <si>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</si>
  <si>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</si>
  <si>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</si>
  <si>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</si>
  <si>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</si>
  <si>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</si>
  <si>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</si>
  <si>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</si>
  <si>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</si>
  <si>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</si>
  <si>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</si>
  <si>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</si>
  <si>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</si>
  <si>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</si>
  <si>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</si>
  <si>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</si>
  <si>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</si>
  <si>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</si>
  <si>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</si>
  <si>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</si>
  <si>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</si>
  <si>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</si>
  <si>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</si>
  <si>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</si>
  <si>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</si>
  <si>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</si>
  <si>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</si>
  <si>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</si>
  <si>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</si>
  <si>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</si>
  <si>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</si>
  <si>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</si>
  <si>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</si>
  <si>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</si>
  <si>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</si>
  <si>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</si>
  <si>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</si>
  <si>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</si>
  <si>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</si>
  <si>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</si>
  <si>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</si>
  <si>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</si>
  <si>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</si>
  <si>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</si>
  <si>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</si>
  <si>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</si>
  <si>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</si>
  <si>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</si>
  <si>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</si>
  <si>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</si>
  <si>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</si>
  <si>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</si>
  <si>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</si>
  <si>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</si>
  <si>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</si>
  <si>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</si>
  <si>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</si>
  <si>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</si>
  <si>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</si>
  <si>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</si>
  <si>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</si>
  <si>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</si>
  <si>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</si>
  <si>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</si>
  <si>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</si>
  <si>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</si>
  <si>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</si>
  <si>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</si>
  <si>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</si>
  <si>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</si>
  <si>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</si>
  <si>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</si>
  <si>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</si>
  <si>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</si>
  <si>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</si>
  <si>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</si>
  <si>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</si>
  <si>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</si>
  <si>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</si>
  <si>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</si>
  <si>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</si>
  <si>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</si>
  <si>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</si>
  <si>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</si>
  <si>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</si>
  <si>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</si>
  <si>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</si>
  <si>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</si>
  <si>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</si>
  <si>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</si>
  <si>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</si>
  <si>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</si>
  <si>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</si>
  <si>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</si>
  <si>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</si>
  <si>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</si>
  <si>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</si>
  <si>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</si>
  <si>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</si>
  <si>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</si>
  <si>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</si>
  <si>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</si>
  <si>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</si>
  <si>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</si>
  <si>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</si>
  <si>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</si>
  <si>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</si>
  <si>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</si>
  <si>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</si>
  <si>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</si>
  <si>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</si>
  <si>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</si>
  <si>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</si>
  <si>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</si>
  <si>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</si>
  <si>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</si>
  <si>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</si>
  <si>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</si>
  <si>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</si>
  <si>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</si>
  <si>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</si>
  <si>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</si>
  <si>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</si>
  <si>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</si>
  <si>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</si>
  <si>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</si>
  <si>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</si>
  <si>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</si>
  <si>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</si>
  <si>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</si>
  <si>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</si>
  <si>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</si>
  <si>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</si>
  <si>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</si>
  <si>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</si>
  <si>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</si>
  <si>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</si>
  <si>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</si>
  <si>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</si>
  <si>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</si>
  <si>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</si>
  <si>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</si>
  <si>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</si>
  <si>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</si>
  <si>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</si>
  <si>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</si>
  <si>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</si>
  <si>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</si>
  <si>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</si>
  <si>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</si>
  <si>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</si>
  <si>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</si>
  <si>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</si>
  <si>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</si>
  <si>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</si>
  <si>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</si>
  <si>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</si>
  <si>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</si>
  <si>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</si>
  <si>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</si>
  <si>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</si>
  <si>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</si>
  <si>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</si>
  <si>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</si>
  <si>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</si>
  <si>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</si>
  <si>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</si>
  <si>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</si>
  <si>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</si>
  <si>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</si>
  <si>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</si>
  <si>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</si>
  <si>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</si>
  <si>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</si>
  <si>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</si>
  <si>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</si>
  <si>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</si>
  <si>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</si>
  <si>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</si>
  <si>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</si>
  <si>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</si>
  <si>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</si>
  <si>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</si>
  <si>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</si>
  <si>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</si>
  <si>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</si>
  <si>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</si>
  <si>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</si>
  <si>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</si>
  <si>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</si>
  <si>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</si>
  <si>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</si>
  <si>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</si>
  <si>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</si>
  <si>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</si>
  <si>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</si>
  <si>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</si>
  <si>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</si>
  <si>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</si>
  <si>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</si>
  <si>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</si>
  <si>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</si>
  <si>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</si>
  <si>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</si>
  <si>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</si>
  <si>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</si>
  <si>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</si>
  <si>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</si>
  <si>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</si>
  <si>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</si>
  <si>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</si>
  <si>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</si>
  <si>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</si>
  <si>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</si>
  <si>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</si>
  <si>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</si>
  <si>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</si>
  <si>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</si>
  <si>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</si>
  <si>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</si>
  <si>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</si>
  <si>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</si>
  <si>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</si>
  <si>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</si>
  <si>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</si>
  <si>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</si>
  <si>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</si>
  <si>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</si>
  <si>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</si>
  <si>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</si>
  <si>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</si>
  <si>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</si>
  <si>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</si>
  <si>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</si>
  <si>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</si>
  <si>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</si>
  <si>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</si>
  <si>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</si>
  <si>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</si>
  <si>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</si>
  <si>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</si>
  <si>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</si>
  <si>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</si>
  <si>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</si>
  <si>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</si>
  <si>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</si>
  <si>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</si>
  <si>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</si>
  <si>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</si>
  <si>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</si>
  <si>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</si>
  <si>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</si>
  <si>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</si>
  <si>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</si>
  <si>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</si>
  <si>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</si>
  <si>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</si>
  <si>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</si>
  <si>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</si>
  <si>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</si>
  <si>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</si>
  <si>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</si>
  <si>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</si>
  <si>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</si>
  <si>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</si>
  <si>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</si>
  <si>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</si>
  <si>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</si>
  <si>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</si>
  <si>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</si>
  <si>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</si>
  <si>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</si>
  <si>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</si>
  <si>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</si>
  <si>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</si>
  <si>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</si>
  <si>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</si>
  <si>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</si>
  <si>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</si>
  <si>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</si>
  <si>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</si>
  <si>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</si>
  <si>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</si>
  <si>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</si>
  <si>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</si>
  <si>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</si>
  <si>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</si>
  <si>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</si>
  <si>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</si>
  <si>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</si>
  <si>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</si>
  <si>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</si>
  <si>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</si>
  <si>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</si>
  <si>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</si>
  <si>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</si>
  <si>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</si>
  <si>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</si>
  <si>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</si>
  <si>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</si>
  <si>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</si>
  <si>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</si>
  <si>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</si>
  <si>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</si>
  <si>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</si>
  <si>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</si>
  <si>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</si>
  <si>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</si>
  <si>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</si>
  <si>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</si>
  <si>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</si>
  <si>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</si>
  <si>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</si>
  <si>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</si>
  <si>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</si>
  <si>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</si>
  <si>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</si>
  <si>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</si>
  <si>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</si>
  <si>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</si>
  <si>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</si>
  <si>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</si>
  <si>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</si>
  <si>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</si>
  <si>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</si>
  <si>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</si>
  <si>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</si>
  <si>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</si>
  <si>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</si>
  <si>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</si>
  <si>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</si>
  <si>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</si>
  <si>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</si>
  <si>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</si>
  <si>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</si>
  <si>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</si>
  <si>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</si>
  <si>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</si>
  <si>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</si>
  <si>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</si>
  <si>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</si>
  <si>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</si>
  <si>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</si>
  <si>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</si>
  <si>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</si>
  <si>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</si>
  <si>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</si>
  <si>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</si>
  <si>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</si>
  <si>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</si>
  <si>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</si>
  <si>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</si>
  <si>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</si>
  <si>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</si>
  <si>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</si>
  <si>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</si>
  <si>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</si>
  <si>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</si>
  <si>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</si>
  <si>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</si>
  <si>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</si>
  <si>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</si>
  <si>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</si>
  <si>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</si>
  <si>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</si>
  <si>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</si>
  <si>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</si>
  <si>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</si>
  <si>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</si>
  <si>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</si>
  <si>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</si>
  <si>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</si>
  <si>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</si>
  <si>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</si>
  <si>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</si>
  <si>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</si>
  <si>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</si>
  <si>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</si>
  <si>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</si>
  <si>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</si>
  <si>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</si>
  <si>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</si>
  <si>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</si>
  <si>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</si>
  <si>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</si>
  <si>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</si>
  <si>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</si>
  <si>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</si>
  <si>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</si>
  <si>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</si>
  <si>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</si>
  <si>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</si>
  <si>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</si>
  <si>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</si>
  <si>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</si>
  <si>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</si>
  <si>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</si>
  <si>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</si>
  <si>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</si>
  <si>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</si>
  <si>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</si>
  <si>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</si>
  <si>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</si>
  <si>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</si>
  <si>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</si>
  <si>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</si>
  <si>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</si>
  <si>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</si>
  <si>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</si>
  <si>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</si>
  <si>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</si>
  <si>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</si>
  <si>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</si>
  <si>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</si>
  <si>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</si>
  <si>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</si>
  <si>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</si>
  <si>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</si>
  <si>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</si>
  <si>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</si>
  <si>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</si>
  <si>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</si>
  <si>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</si>
  <si>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</si>
  <si>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</si>
  <si>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</si>
  <si>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</si>
  <si>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</si>
  <si>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</si>
  <si>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</si>
  <si>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</si>
  <si>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</si>
  <si>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</si>
  <si>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</si>
  <si>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</si>
  <si>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</si>
  <si>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</si>
  <si>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</si>
  <si>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</si>
  <si>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</si>
  <si>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</si>
  <si>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</si>
  <si>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</si>
  <si>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</si>
  <si>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</si>
  <si>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</si>
  <si>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</si>
  <si>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</si>
  <si>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</si>
  <si>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</si>
  <si>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</si>
  <si>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</si>
  <si>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</si>
  <si>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</si>
  <si>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</si>
  <si>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</si>
  <si>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</si>
  <si>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</si>
  <si>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</si>
  <si>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</si>
  <si>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</si>
  <si>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</si>
  <si>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</si>
  <si>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</si>
  <si>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</si>
  <si>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</si>
  <si>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</si>
  <si>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</si>
  <si>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</si>
  <si>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</si>
  <si>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</si>
  <si>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</si>
  <si>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</si>
  <si>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</si>
  <si>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</si>
  <si>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</si>
  <si>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</si>
  <si>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</si>
  <si>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</si>
  <si>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</si>
  <si>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</si>
  <si>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</si>
  <si>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</si>
  <si>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</si>
  <si>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</si>
  <si>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</si>
  <si>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</si>
  <si>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</si>
  <si>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</si>
  <si>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</si>
  <si>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</si>
  <si>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</si>
  <si>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</si>
  <si>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</si>
  <si>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</si>
  <si>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</si>
  <si>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</si>
  <si>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</si>
  <si>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</si>
  <si>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</si>
  <si>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</si>
  <si>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</si>
  <si>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</si>
  <si>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</si>
  <si>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</si>
  <si>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</si>
  <si>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</si>
  <si>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</si>
  <si>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</si>
  <si>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</si>
  <si>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</si>
  <si>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</si>
  <si>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</si>
  <si>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</si>
  <si>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</si>
  <si>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</si>
  <si>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</si>
  <si>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</si>
  <si>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</si>
  <si>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</si>
  <si>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</si>
  <si>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</si>
  <si>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</si>
  <si>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</si>
  <si>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</si>
  <si>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</si>
  <si>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</si>
  <si>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</si>
  <si>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</si>
  <si>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</si>
  <si>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</si>
  <si>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</si>
  <si>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</si>
  <si>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</si>
  <si>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</si>
  <si>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</si>
  <si>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</si>
  <si>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</si>
  <si>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</si>
  <si>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</si>
  <si>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</si>
  <si>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</si>
  <si>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</si>
  <si>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</si>
  <si>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</si>
  <si>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</si>
  <si>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</si>
  <si>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</si>
  <si>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</si>
  <si>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</si>
  <si>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</si>
  <si>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</si>
  <si>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</si>
  <si>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</si>
  <si>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</si>
  <si>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</si>
  <si>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</si>
  <si>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</si>
  <si>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</si>
  <si>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</si>
  <si>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</si>
  <si>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</si>
  <si>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</si>
  <si>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</si>
  <si>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</si>
  <si>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</si>
  <si>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</si>
  <si>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</si>
  <si>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</si>
  <si>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</si>
  <si>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</si>
  <si>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</si>
  <si>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</si>
  <si>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</si>
  <si>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</si>
  <si>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</si>
  <si>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</si>
  <si>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</si>
  <si>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</si>
  <si>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</si>
  <si>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</si>
  <si>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</si>
  <si>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</si>
  <si>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</si>
  <si>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</si>
  <si>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</si>
  <si>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</si>
  <si>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</si>
  <si>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</si>
  <si>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</si>
  <si>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</si>
  <si>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</si>
  <si>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</si>
  <si>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</si>
  <si>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</si>
  <si>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</si>
  <si>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</si>
  <si>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</si>
  <si>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</si>
  <si>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</si>
  <si>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</si>
  <si>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</si>
  <si>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</si>
  <si>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</si>
  <si>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</si>
  <si>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</si>
  <si>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</si>
  <si>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</si>
  <si>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</si>
  <si>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</si>
  <si>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</si>
  <si>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</si>
  <si>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</si>
  <si>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</si>
  <si>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</si>
  <si>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</si>
  <si>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</si>
  <si>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</si>
  <si>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</si>
  <si>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</si>
  <si>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</si>
  <si>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</si>
  <si>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</si>
  <si>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</si>
  <si>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</si>
  <si>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</si>
  <si>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</si>
  <si>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</si>
  <si>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</si>
  <si>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</si>
  <si>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</si>
  <si>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</si>
  <si>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</si>
  <si>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</si>
  <si>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</si>
  <si>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</si>
  <si>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</si>
  <si>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</si>
  <si>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</si>
  <si>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</si>
  <si>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</si>
  <si>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</si>
  <si>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</si>
  <si>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</si>
  <si>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</si>
  <si>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</si>
  <si>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</si>
  <si>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</si>
  <si>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</si>
  <si>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</si>
  <si>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</si>
  <si>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</si>
  <si>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</si>
  <si>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</si>
  <si>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</si>
  <si>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</si>
  <si>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</si>
  <si>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</si>
  <si>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</si>
  <si>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</si>
  <si>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</si>
  <si>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</si>
  <si>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</si>
  <si>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</si>
  <si>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</si>
  <si>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</si>
  <si>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</si>
  <si>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</si>
  <si>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</si>
  <si>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</si>
  <si>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</si>
  <si>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</si>
  <si>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</si>
  <si>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</si>
  <si>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</si>
  <si>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</si>
  <si>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</si>
  <si>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</si>
  <si>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</si>
  <si>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</si>
  <si>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</si>
  <si>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</si>
  <si>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</si>
  <si>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</si>
  <si>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</si>
  <si>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</si>
  <si>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</si>
  <si>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</si>
  <si>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</si>
  <si>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</si>
  <si>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</si>
  <si>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</si>
  <si>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</si>
  <si>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</si>
  <si>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</si>
  <si>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</si>
  <si>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</si>
  <si>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</si>
  <si>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</si>
  <si>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</si>
  <si>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</si>
  <si>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</si>
  <si>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</si>
  <si>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</si>
  <si>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</si>
  <si>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</si>
  <si>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</si>
  <si>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</si>
  <si>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</si>
  <si>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</si>
  <si>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</si>
  <si>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</si>
  <si>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</si>
  <si>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</si>
  <si>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</si>
  <si>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</si>
  <si>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</si>
  <si>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</si>
  <si>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</si>
  <si>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</si>
  <si>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</si>
  <si>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</si>
  <si>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</si>
  <si>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</si>
  <si>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</si>
  <si>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</si>
  <si>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</si>
  <si>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</si>
  <si>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</si>
  <si>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</si>
  <si>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</si>
  <si>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</si>
  <si>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</si>
  <si>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</si>
  <si>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</si>
  <si>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</si>
  <si>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</si>
  <si>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</si>
  <si>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</si>
  <si>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</si>
  <si>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</si>
  <si>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</si>
  <si>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</si>
  <si>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</si>
  <si>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</si>
  <si>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</si>
  <si>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</si>
  <si>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</si>
  <si>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</si>
  <si>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</si>
  <si>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</si>
  <si>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</si>
  <si>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</si>
  <si>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</si>
  <si>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</si>
  <si>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</si>
  <si>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</si>
  <si>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</si>
  <si>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</si>
  <si>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</si>
  <si>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</si>
  <si>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</si>
  <si>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</si>
  <si>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</si>
  <si>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</si>
  <si>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</si>
  <si>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</si>
  <si>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</si>
  <si>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</si>
  <si>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</si>
  <si>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</si>
  <si>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</si>
  <si>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</si>
  <si>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</si>
  <si>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</si>
  <si>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</si>
  <si>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</si>
  <si>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</si>
  <si>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</si>
  <si>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</si>
  <si>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</si>
  <si>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</si>
  <si>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</si>
  <si>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</si>
  <si>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</si>
  <si>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</si>
  <si>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</si>
  <si>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</si>
  <si>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</si>
  <si>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</si>
  <si>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</si>
  <si>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</si>
  <si>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</si>
  <si>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</si>
  <si>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</si>
  <si>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</si>
  <si>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</si>
  <si>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</si>
  <si>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</si>
  <si>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</si>
  <si>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</si>
  <si>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</si>
  <si>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</si>
  <si>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</si>
  <si>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</si>
  <si>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</si>
  <si>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</si>
  <si>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</si>
  <si>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</si>
  <si>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</si>
  <si>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</si>
  <si>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</si>
  <si>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</si>
  <si>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</si>
  <si>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</si>
  <si>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</si>
  <si>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</si>
  <si>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</si>
  <si>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</si>
  <si>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</si>
  <si>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</si>
  <si>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</si>
  <si>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</si>
  <si>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</si>
  <si>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</si>
  <si>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</si>
  <si>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</si>
  <si>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</si>
  <si>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</si>
  <si>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</si>
  <si>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</si>
  <si>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</si>
  <si>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</si>
  <si>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</si>
  <si>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</si>
  <si>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</si>
  <si>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</si>
  <si>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</si>
  <si>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</si>
  <si>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</si>
  <si>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</si>
  <si>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</si>
  <si>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</si>
  <si>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</si>
  <si>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</si>
  <si>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</si>
  <si>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</si>
  <si>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</si>
  <si>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</si>
  <si>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</si>
  <si>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</si>
  <si>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</si>
  <si>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</si>
  <si>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</si>
  <si>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</si>
  <si>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</si>
  <si>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</si>
  <si>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</si>
  <si>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</si>
  <si>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</si>
  <si>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</si>
  <si>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</si>
  <si>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</si>
  <si>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</si>
  <si>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</si>
  <si>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</si>
  <si>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</si>
  <si>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</si>
  <si>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</si>
  <si>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</si>
  <si>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</si>
  <si>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</si>
  <si>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</si>
  <si>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</si>
  <si>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</si>
  <si>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</si>
  <si>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</si>
  <si>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</si>
  <si>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</si>
  <si>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</si>
  <si>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</si>
  <si>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</si>
  <si>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</si>
  <si>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</si>
  <si>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</si>
  <si>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</si>
  <si>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</si>
  <si>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</si>
  <si>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</si>
  <si>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</si>
  <si>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</si>
  <si>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</si>
  <si>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</si>
  <si>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</si>
  <si>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</si>
  <si>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</si>
  <si>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</si>
  <si>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</si>
  <si>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</si>
  <si>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</si>
  <si>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</si>
  <si>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</si>
  <si>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</si>
  <si>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</si>
  <si>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</si>
  <si>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</si>
  <si>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</si>
  <si>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</si>
  <si>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</si>
  <si>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</si>
  <si>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</si>
  <si>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</si>
  <si>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</si>
  <si>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</si>
  <si>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</si>
  <si>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</si>
  <si>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</si>
  <si>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</si>
  <si>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</si>
  <si>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</si>
  <si>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</si>
  <si>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</si>
  <si>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</si>
  <si>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</si>
  <si>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</si>
  <si>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</si>
  <si>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</si>
  <si>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</si>
  <si>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</si>
  <si>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</si>
  <si>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</si>
  <si>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</si>
  <si>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</si>
  <si>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</si>
  <si>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</si>
  <si>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</si>
  <si>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</si>
  <si>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</si>
  <si>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</si>
  <si>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</si>
  <si>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</si>
  <si>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</si>
  <si>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</si>
  <si>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</si>
  <si>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</si>
  <si>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</si>
  <si>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</si>
  <si>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</si>
  <si>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</si>
  <si>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</si>
  <si>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</si>
  <si>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</si>
  <si>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</si>
  <si>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</si>
  <si>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</si>
  <si>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</si>
  <si>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</si>
  <si>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</si>
  <si>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</si>
  <si>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</si>
  <si>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</si>
  <si>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</si>
  <si>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</si>
  <si>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</si>
  <si>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</si>
  <si>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</si>
  <si>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</si>
  <si>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</si>
  <si>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</si>
  <si>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</si>
  <si>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</si>
  <si>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</si>
  <si>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</si>
  <si>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</si>
  <si>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</si>
  <si>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</si>
  <si>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</si>
  <si>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</si>
  <si>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</si>
  <si>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</si>
  <si>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</si>
  <si>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</si>
  <si>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</si>
  <si>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</si>
  <si>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</si>
  <si>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</si>
  <si>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</si>
  <si>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</si>
  <si>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</si>
  <si>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</si>
  <si>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</si>
  <si>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</si>
  <si>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</si>
  <si>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</si>
  <si>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</si>
  <si>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</si>
  <si>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</si>
  <si>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</si>
  <si>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</si>
  <si>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</si>
  <si>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</si>
  <si>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</si>
  <si>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</si>
  <si>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</si>
  <si>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</si>
  <si>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</si>
  <si>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</si>
  <si>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</si>
  <si>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</si>
  <si>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</si>
  <si>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</si>
  <si>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</si>
  <si>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</si>
  <si>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</si>
  <si>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</si>
  <si>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</si>
  <si>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</si>
  <si>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</si>
  <si>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</si>
  <si>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</si>
  <si>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</si>
  <si>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</si>
  <si>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</si>
  <si>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</si>
  <si>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</si>
  <si>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</si>
  <si>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</si>
  <si>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</si>
  <si>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</si>
  <si>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</si>
  <si>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</si>
  <si>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</si>
  <si>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</si>
  <si>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</si>
  <si>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</si>
  <si>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</si>
  <si>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</si>
  <si>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</si>
  <si>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</si>
  <si>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</si>
  <si>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</si>
  <si>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</si>
  <si>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</si>
  <si>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</si>
  <si>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</si>
  <si>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</si>
  <si>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</si>
  <si>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</si>
  <si>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</si>
  <si>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</si>
  <si>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</si>
  <si>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</si>
  <si>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</si>
  <si>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</si>
  <si>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</si>
  <si>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</si>
  <si>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</si>
  <si>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</si>
  <si>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</si>
  <si>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</si>
  <si>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</si>
  <si>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</si>
  <si>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</si>
  <si>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</si>
  <si>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</si>
  <si>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</si>
  <si>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</si>
  <si>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</si>
  <si>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</si>
  <si>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</si>
  <si>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</si>
  <si>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</si>
  <si>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</si>
  <si>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</si>
  <si>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</si>
  <si>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</si>
  <si>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</si>
  <si>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</si>
  <si>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</si>
  <si>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</si>
  <si>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</si>
  <si>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</si>
  <si>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</si>
  <si>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</si>
  <si>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</si>
  <si>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</si>
  <si>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</si>
  <si>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</si>
  <si>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</si>
  <si>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</si>
  <si>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</si>
  <si>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</si>
  <si>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</si>
  <si>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</si>
  <si>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</si>
  <si>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</si>
  <si>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</si>
  <si>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</si>
  <si>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</si>
  <si>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</si>
  <si>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</si>
  <si>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</si>
  <si>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</si>
  <si>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</si>
  <si>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</si>
  <si>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</si>
  <si>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</si>
  <si>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</si>
  <si>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</si>
  <si>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</si>
  <si>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</si>
  <si>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</si>
  <si>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</si>
  <si>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</si>
  <si>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</si>
  <si>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</si>
  <si>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</si>
  <si>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</si>
  <si>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</si>
  <si>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</si>
  <si>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</si>
  <si>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</si>
  <si>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</si>
  <si>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</si>
  <si>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</si>
  <si>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</si>
  <si>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</si>
  <si>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</si>
  <si>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</si>
  <si>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</si>
  <si>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</si>
  <si>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</si>
  <si>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</si>
  <si>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</si>
  <si>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</si>
  <si>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</si>
  <si>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</si>
  <si>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</si>
  <si>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</si>
  <si>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</si>
  <si>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</si>
  <si>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</si>
  <si>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</si>
  <si>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</si>
  <si>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</si>
  <si>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</si>
  <si>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</si>
  <si>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</si>
  <si>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</si>
  <si>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</si>
  <si>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</si>
  <si>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</si>
  <si>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</si>
  <si>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</si>
  <si>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</si>
  <si>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</si>
  <si>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</si>
  <si>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</si>
  <si>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</si>
  <si>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</si>
  <si>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</si>
  <si>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</si>
  <si>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</si>
  <si>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</si>
  <si>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</si>
  <si>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</si>
  <si>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</si>
  <si>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</si>
  <si>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</si>
  <si>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</si>
  <si>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</si>
  <si>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</si>
  <si>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</si>
  <si>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</si>
  <si>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</si>
  <si>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</si>
  <si>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</si>
  <si>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</si>
  <si>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</si>
  <si>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</si>
  <si>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</si>
  <si>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</si>
  <si>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</si>
  <si>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</si>
  <si>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</si>
  <si>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</si>
  <si>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</si>
  <si>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</si>
  <si>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</si>
  <si>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</si>
  <si>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</si>
  <si>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</si>
  <si>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</si>
  <si>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</si>
  <si>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</si>
  <si>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</si>
  <si>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</si>
  <si>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</si>
  <si>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</si>
  <si>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</si>
  <si>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</si>
  <si>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</si>
  <si>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</si>
  <si>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</si>
  <si>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</si>
  <si>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</si>
  <si>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</si>
  <si>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</si>
  <si>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</si>
  <si>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</si>
  <si>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</si>
  <si>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</si>
  <si>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</si>
  <si>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</si>
  <si>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</si>
  <si>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</si>
  <si>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</si>
  <si>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</si>
  <si>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</si>
  <si>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</si>
  <si>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</si>
  <si>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</si>
  <si>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</si>
  <si>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</si>
  <si>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</si>
  <si>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</si>
  <si>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</si>
  <si>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</si>
  <si>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</si>
  <si>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</si>
  <si>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</si>
  <si>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</si>
  <si>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</si>
  <si>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</si>
  <si>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</si>
  <si>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</si>
  <si>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</si>
  <si>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</si>
  <si>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</si>
  <si>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</si>
  <si>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</si>
  <si>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</si>
  <si>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</si>
  <si>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</si>
  <si>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</si>
  <si>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</si>
  <si>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</si>
  <si>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</si>
  <si>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</si>
  <si>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</si>
  <si>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</si>
  <si>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</si>
  <si>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</si>
  <si>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</si>
  <si>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</si>
  <si>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</si>
  <si>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</si>
  <si>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</si>
  <si>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</si>
  <si>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</si>
  <si>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</si>
  <si>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</si>
  <si>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</si>
  <si>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</si>
  <si>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</si>
  <si>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</si>
  <si>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</si>
  <si>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</si>
  <si>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</si>
  <si>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</si>
  <si>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</si>
  <si>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</si>
  <si>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</si>
  <si>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</si>
  <si>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</si>
  <si>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</si>
  <si>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</si>
  <si>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</si>
  <si>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</si>
  <si>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</si>
  <si>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</si>
  <si>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</si>
  <si>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</si>
  <si>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</si>
  <si>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</si>
  <si>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</si>
  <si>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</si>
  <si>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</si>
  <si>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</si>
  <si>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</si>
  <si>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</si>
  <si>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</si>
  <si>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</si>
  <si>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</si>
  <si>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</si>
  <si>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</si>
  <si>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</si>
  <si>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</si>
  <si>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</si>
  <si>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</si>
  <si>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</si>
  <si>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</si>
  <si>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</si>
  <si>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</si>
  <si>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</si>
  <si>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</si>
  <si>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</si>
  <si>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</si>
  <si>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</si>
  <si>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</si>
  <si>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</si>
  <si>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</si>
  <si>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</si>
  <si>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</si>
  <si>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</si>
  <si>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</si>
  <si>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</si>
  <si>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</si>
  <si>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</si>
  <si>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</si>
  <si>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</si>
  <si>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</si>
  <si>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</si>
  <si>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</si>
  <si>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</si>
  <si>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</si>
  <si>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</si>
  <si>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</si>
  <si>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</si>
  <si>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</si>
  <si>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</si>
  <si>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</si>
  <si>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</si>
  <si>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</si>
  <si>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</si>
  <si>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</si>
  <si>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</si>
  <si>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</si>
  <si>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</si>
  <si>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</si>
  <si>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</si>
  <si>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</si>
  <si>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</si>
  <si>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</si>
  <si>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</si>
  <si>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</si>
  <si>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</si>
  <si>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</si>
  <si>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</si>
  <si>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</si>
  <si>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</si>
  <si>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</si>
  <si>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</si>
  <si>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</si>
  <si>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</si>
  <si>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</si>
  <si>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</si>
  <si>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</si>
  <si>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</si>
  <si>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</si>
  <si>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</si>
  <si>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</si>
  <si>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</si>
  <si>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</si>
  <si>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</si>
  <si>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</si>
  <si>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</si>
  <si>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</si>
  <si>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</si>
  <si>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</si>
  <si>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</si>
  <si>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</si>
  <si>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</si>
  <si>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</si>
  <si>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</si>
  <si>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</si>
  <si>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</si>
  <si>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</si>
  <si>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</si>
  <si>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</si>
  <si>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</si>
  <si>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</si>
  <si>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</si>
  <si>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</si>
  <si>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</si>
  <si>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</si>
  <si>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</si>
  <si>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</si>
  <si>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</si>
  <si>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</si>
  <si>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</si>
  <si>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</si>
  <si>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</si>
  <si>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</si>
  <si>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</si>
  <si>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</si>
  <si>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</si>
  <si>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</si>
  <si>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</si>
  <si>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</si>
  <si>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</si>
  <si>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</si>
  <si>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</si>
  <si>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</si>
  <si>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</si>
  <si>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</si>
  <si>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</si>
  <si>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</si>
  <si>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</si>
  <si>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</si>
  <si>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</si>
  <si>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</si>
  <si>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</si>
  <si>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</si>
  <si>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</si>
  <si>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</si>
  <si>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</si>
  <si>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</si>
  <si>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</si>
  <si>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</si>
  <si>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</si>
  <si>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</si>
  <si>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</si>
  <si>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</si>
  <si>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</si>
  <si>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</si>
  <si>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</si>
  <si>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</si>
  <si>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</si>
  <si>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</si>
  <si>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</si>
  <si>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</si>
  <si>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</si>
  <si>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</si>
  <si>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</si>
  <si>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</si>
  <si>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</si>
  <si>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</si>
  <si>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</si>
  <si>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</si>
  <si>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</si>
  <si>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</si>
  <si>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</si>
  <si>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</si>
  <si>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</si>
  <si>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</si>
  <si>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</si>
  <si>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</si>
  <si>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</si>
  <si>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</si>
  <si>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</si>
  <si>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</si>
  <si>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</si>
  <si>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</si>
  <si>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</si>
  <si>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</si>
  <si>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</si>
  <si>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</si>
  <si>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</si>
  <si>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</si>
  <si>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</si>
  <si>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</si>
  <si>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</si>
  <si>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</si>
  <si>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</si>
  <si>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</si>
  <si>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</si>
  <si>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</si>
  <si>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</si>
  <si>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</si>
  <si>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</si>
  <si>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</si>
  <si>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</si>
  <si>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</si>
  <si>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</si>
  <si>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</si>
  <si>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</si>
  <si>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</si>
  <si>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</si>
  <si>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</si>
  <si>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</si>
  <si>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</si>
  <si>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</si>
  <si>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</si>
  <si>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</si>
  <si>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</si>
  <si>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</si>
  <si>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</si>
  <si>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</si>
  <si>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</si>
  <si>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</si>
  <si>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</si>
  <si>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</si>
  <si>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</si>
  <si>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</si>
  <si>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</si>
  <si>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</si>
  <si>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</si>
  <si>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</si>
  <si>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</si>
  <si>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</si>
  <si>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</si>
  <si>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</si>
  <si>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</si>
  <si>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</si>
  <si>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</si>
  <si>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</si>
  <si>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</si>
  <si>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</si>
  <si>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</si>
  <si>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</si>
  <si>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</si>
  <si>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</si>
  <si>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</si>
  <si>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</si>
  <si>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</si>
  <si>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</si>
  <si>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</si>
  <si>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</si>
  <si>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</si>
  <si>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</si>
  <si>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</si>
  <si>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</si>
  <si>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</si>
  <si>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</si>
  <si>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</si>
  <si>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</si>
  <si>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</si>
  <si>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</si>
  <si>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</si>
  <si>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</si>
  <si>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</si>
  <si>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</si>
  <si>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</si>
  <si>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</si>
  <si>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</si>
  <si>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</si>
  <si>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</si>
  <si>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</si>
  <si>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</si>
  <si>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</si>
  <si>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</si>
  <si>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</si>
  <si>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</si>
  <si>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</si>
  <si>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</si>
  <si>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</si>
  <si>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</si>
  <si>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</si>
  <si>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</si>
  <si>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</si>
  <si>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</si>
  <si>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</si>
  <si>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</si>
  <si>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</si>
  <si>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</si>
  <si>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</si>
  <si>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</si>
  <si>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</si>
  <si>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</si>
  <si>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</si>
  <si>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</si>
  <si>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</si>
  <si>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</si>
  <si>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</si>
  <si>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</si>
  <si>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</si>
  <si>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</si>
  <si>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</si>
  <si>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</si>
  <si>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</si>
  <si>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</si>
  <si>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</si>
  <si>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</si>
  <si>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</si>
  <si>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</si>
  <si>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</si>
  <si>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</si>
  <si>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</si>
  <si>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</si>
  <si>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</si>
  <si>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</si>
  <si>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</si>
  <si>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</si>
  <si>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</si>
  <si>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</si>
  <si>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</si>
  <si>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</si>
  <si>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</si>
  <si>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</si>
  <si>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</si>
  <si>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</si>
  <si>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</si>
  <si>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</si>
  <si>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</si>
  <si>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</si>
  <si>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</si>
  <si>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</si>
  <si>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</si>
  <si>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</si>
  <si>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</si>
  <si>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</si>
  <si>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</si>
  <si>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</si>
  <si>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</si>
  <si>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</si>
  <si>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</si>
  <si>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</si>
  <si>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</si>
  <si>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</si>
  <si>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</si>
  <si>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</si>
  <si>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</si>
  <si>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</si>
  <si>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</si>
  <si>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</si>
  <si>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</si>
  <si>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</si>
  <si>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</si>
  <si>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</si>
  <si>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</si>
  <si>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</si>
  <si>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</si>
  <si>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</si>
  <si>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</si>
  <si>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</si>
  <si>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</si>
  <si>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</si>
  <si>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</si>
  <si>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</si>
  <si>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</si>
  <si>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</si>
  <si>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</si>
  <si>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</si>
  <si>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</si>
  <si>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</si>
  <si>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</si>
  <si>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</si>
  <si>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</si>
  <si>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</si>
  <si>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</si>
  <si>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</si>
  <si>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</si>
  <si>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</si>
  <si>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</si>
  <si>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</si>
  <si>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</si>
  <si>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</si>
  <si>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</si>
  <si>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</si>
  <si>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</si>
  <si>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</si>
  <si>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</si>
  <si>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</si>
  <si>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</si>
  <si>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</si>
  <si>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</si>
  <si>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</si>
  <si>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</si>
  <si>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</si>
  <si>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</si>
  <si>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</si>
  <si>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</si>
  <si>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</si>
  <si>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</si>
  <si>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</si>
  <si>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</si>
  <si>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</si>
  <si>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</si>
  <si>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</si>
  <si>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</si>
  <si>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</si>
  <si>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</si>
  <si>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</si>
  <si>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</si>
  <si>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</si>
  <si>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</si>
  <si>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</si>
  <si>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</si>
  <si>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</si>
  <si>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</si>
  <si>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</si>
  <si>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</si>
  <si>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</si>
  <si>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</si>
  <si>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</si>
  <si>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</si>
  <si>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</si>
  <si>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</si>
  <si>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</si>
  <si>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</si>
  <si>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</si>
  <si>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</si>
  <si>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</si>
  <si>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</si>
  <si>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</si>
  <si>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</si>
  <si>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</si>
  <si>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</si>
  <si>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</si>
  <si>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</si>
  <si>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</si>
  <si>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</si>
  <si>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</si>
  <si>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</si>
  <si>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</si>
  <si>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</si>
  <si>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</si>
  <si>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</si>
  <si>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</si>
  <si>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</si>
  <si>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</si>
  <si>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</si>
  <si>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</si>
  <si>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</si>
  <si>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</si>
  <si>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</si>
  <si>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</si>
  <si>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</si>
  <si>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</si>
  <si>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</si>
  <si>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</si>
  <si>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</si>
  <si>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</si>
  <si>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</si>
  <si>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</si>
  <si>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</si>
  <si>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</si>
  <si>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</si>
  <si>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</si>
  <si>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</si>
  <si>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</si>
  <si>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</si>
  <si>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</si>
  <si>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</si>
  <si>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</si>
  <si>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</si>
  <si>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</si>
  <si>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</si>
  <si>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</si>
  <si>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</si>
  <si>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</si>
  <si>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</si>
  <si>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</si>
  <si>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</si>
  <si>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</si>
  <si>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</si>
  <si>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</si>
  <si>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</si>
  <si>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</si>
  <si>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</si>
  <si>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</si>
  <si>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</si>
  <si>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</si>
  <si>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</si>
  <si>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</si>
  <si>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</si>
  <si>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</si>
  <si>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</si>
  <si>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</si>
  <si>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</si>
  <si>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</si>
  <si>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</si>
  <si>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</si>
  <si>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</si>
  <si>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</si>
  <si>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</si>
  <si>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</si>
  <si>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</si>
  <si>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</si>
  <si>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</si>
  <si>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</si>
  <si>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</si>
  <si>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</si>
  <si>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</si>
  <si>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</si>
  <si>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</si>
  <si>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</si>
  <si>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</si>
  <si>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</si>
  <si>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</si>
  <si>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</si>
  <si>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</si>
  <si>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</si>
  <si>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</si>
  <si>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</si>
  <si>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</si>
  <si>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</si>
  <si>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</si>
  <si>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</si>
  <si>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</si>
  <si>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</si>
  <si>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</si>
  <si>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</si>
  <si>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</si>
  <si>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</si>
  <si>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</si>
  <si>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</si>
  <si>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</si>
  <si>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</si>
  <si>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</si>
  <si>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</si>
  <si>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</si>
  <si>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</si>
  <si>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</si>
  <si>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</si>
  <si>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</si>
  <si>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</si>
  <si>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</si>
  <si>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</si>
  <si>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</si>
  <si>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</si>
  <si>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</si>
  <si>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</si>
  <si>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</si>
  <si>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</si>
  <si>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</si>
  <si>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</si>
  <si>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</si>
  <si>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</si>
  <si>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</si>
  <si>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</si>
  <si>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</si>
  <si>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</si>
  <si>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</si>
  <si>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</si>
  <si>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</si>
  <si>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</si>
  <si>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</si>
  <si>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</si>
  <si>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</si>
  <si>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</si>
  <si>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</si>
  <si>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</si>
  <si>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</si>
  <si>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</si>
  <si>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</si>
  <si>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</si>
  <si>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</si>
  <si>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</si>
  <si>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</si>
  <si>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</si>
  <si>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</si>
  <si>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</si>
  <si>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</si>
  <si>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</si>
  <si>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</si>
  <si>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</si>
  <si>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</si>
  <si>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</si>
  <si>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</si>
  <si>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</si>
  <si>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</si>
  <si>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</si>
  <si>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</si>
  <si>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</si>
  <si>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</si>
  <si>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</si>
  <si>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</si>
  <si>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</si>
  <si>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</si>
  <si>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</si>
  <si>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</si>
  <si>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</si>
  <si>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</si>
  <si>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</si>
  <si>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</si>
  <si>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</si>
  <si>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</si>
  <si>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</si>
  <si>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</si>
  <si>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</si>
  <si>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</si>
  <si>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</si>
  <si>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</si>
  <si>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</si>
  <si>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</si>
  <si>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</si>
  <si>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</si>
  <si>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</si>
  <si>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</si>
  <si>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</si>
  <si>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</si>
  <si>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</si>
  <si>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</si>
  <si>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</si>
  <si>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</si>
  <si>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</si>
  <si>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</si>
  <si>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</si>
  <si>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</si>
  <si>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</si>
  <si>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</si>
  <si>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</si>
  <si>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</si>
  <si>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</si>
  <si>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</si>
  <si>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</si>
  <si>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</si>
  <si>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</si>
  <si>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</si>
  <si>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</si>
  <si>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</si>
  <si>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</si>
  <si>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</si>
  <si>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</si>
  <si>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</si>
  <si>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</si>
  <si>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</si>
  <si>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</si>
  <si>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</si>
  <si>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</si>
  <si>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</si>
  <si>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</si>
  <si>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</si>
  <si>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</si>
  <si>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</si>
  <si>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</si>
  <si>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</si>
  <si>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</si>
  <si>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</si>
  <si>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</si>
  <si>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</si>
  <si>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</si>
  <si>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</si>
  <si>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</si>
  <si>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</si>
  <si>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</si>
  <si>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</si>
  <si>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</si>
  <si>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</si>
  <si>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</si>
  <si>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</si>
  <si>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</si>
  <si>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</si>
  <si>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</si>
  <si>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</si>
  <si>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</si>
  <si>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</si>
  <si>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</si>
  <si>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</si>
  <si>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</si>
  <si>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</si>
  <si>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</si>
  <si>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</si>
  <si>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</si>
  <si>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</si>
  <si>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</si>
  <si>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</si>
  <si>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</si>
  <si>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</si>
  <si>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</si>
  <si>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</si>
  <si>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</si>
  <si>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</si>
  <si>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</si>
  <si>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</si>
  <si>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</si>
  <si>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</si>
  <si>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</si>
  <si>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</si>
  <si>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</si>
  <si>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</si>
  <si>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</si>
  <si>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</si>
  <si>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</si>
  <si>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</si>
  <si>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</si>
  <si>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</si>
  <si>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</si>
  <si>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</si>
  <si>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</si>
  <si>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</si>
  <si>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</si>
  <si>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</si>
  <si>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</si>
  <si>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</si>
  <si>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</si>
  <si>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</si>
  <si>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</si>
  <si>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</si>
  <si>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</si>
  <si>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</si>
  <si>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</si>
  <si>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</si>
  <si>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</si>
  <si>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</si>
  <si>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</si>
  <si>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</si>
  <si>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</si>
  <si>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</si>
  <si>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</si>
  <si>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</si>
  <si>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</si>
  <si>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</si>
  <si>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</si>
  <si>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</si>
  <si>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</si>
  <si>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</si>
  <si>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</si>
  <si>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</si>
  <si>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</si>
  <si>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</si>
  <si>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</si>
  <si>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</si>
  <si>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</si>
  <si>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</si>
  <si>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</si>
  <si>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</si>
  <si>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</si>
  <si>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</si>
  <si>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</si>
  <si>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</si>
  <si>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</si>
  <si>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</si>
  <si>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</si>
  <si>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</si>
  <si>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</si>
  <si>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</si>
  <si>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</si>
  <si>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</si>
  <si>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</si>
  <si>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</si>
  <si>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</si>
  <si>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</si>
  <si>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</si>
  <si>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</si>
  <si>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</si>
  <si>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</si>
  <si>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</si>
  <si>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</si>
  <si>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</si>
  <si>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</si>
  <si>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</si>
  <si>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</si>
  <si>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</si>
  <si>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</si>
  <si>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</si>
  <si>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</si>
  <si>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</si>
  <si>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</si>
  <si>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</si>
  <si>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</si>
  <si>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</si>
  <si>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</si>
  <si>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</si>
  <si>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</si>
  <si>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</si>
  <si>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</si>
  <si>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</si>
  <si>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</si>
  <si>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</si>
  <si>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</si>
  <si>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</si>
  <si>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</si>
  <si>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</si>
  <si>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</si>
  <si>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</si>
  <si>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</si>
  <si>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</si>
  <si>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</si>
  <si>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</si>
  <si>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</si>
  <si>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</si>
  <si>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</si>
  <si>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</si>
  <si>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</si>
  <si>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</si>
  <si>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</si>
  <si>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</si>
  <si>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</si>
  <si>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</si>
  <si>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</si>
  <si>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</si>
  <si>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</si>
  <si>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</si>
  <si>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</si>
  <si>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</si>
  <si>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</si>
  <si>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</si>
  <si>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</si>
  <si>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</si>
  <si>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</si>
  <si>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</si>
  <si>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</si>
  <si>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</si>
  <si>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</si>
  <si>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</si>
  <si>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</si>
  <si>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</si>
  <si>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</si>
  <si>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</si>
  <si>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</si>
  <si>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</si>
  <si>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</si>
  <si>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</si>
  <si>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</si>
  <si>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</si>
  <si>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</si>
  <si>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</si>
  <si>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</si>
  <si>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</si>
  <si>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</si>
  <si>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</si>
  <si>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</si>
  <si>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</si>
  <si>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</si>
  <si>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</si>
  <si>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</si>
  <si>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</si>
  <si>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</si>
  <si>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</si>
  <si>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</si>
  <si>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</si>
  <si>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</si>
  <si>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</si>
  <si>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</si>
  <si>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</si>
  <si>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</si>
  <si>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</si>
  <si>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</si>
  <si>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</si>
  <si>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</si>
  <si>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</si>
  <si>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</si>
  <si>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</si>
  <si>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</si>
  <si>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</si>
  <si>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</si>
  <si>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</si>
  <si>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</si>
  <si>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</si>
  <si>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</si>
  <si>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</si>
  <si>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</si>
  <si>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</si>
  <si>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</si>
  <si>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</si>
  <si>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</si>
  <si>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</si>
  <si>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</si>
  <si>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</si>
  <si>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</si>
  <si>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</si>
  <si>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</si>
  <si>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</si>
  <si>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</si>
  <si>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</si>
  <si>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</si>
  <si>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</si>
  <si>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</si>
  <si>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</si>
  <si>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</si>
  <si>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</si>
  <si>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</si>
  <si>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</si>
  <si>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</si>
  <si>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</si>
  <si>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</si>
  <si>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</si>
  <si>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</si>
  <si>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</si>
  <si>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</si>
  <si>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</si>
  <si>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</si>
  <si>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</si>
  <si>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</si>
  <si>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</si>
  <si>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</si>
  <si>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</si>
  <si>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</si>
  <si>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</si>
  <si>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</si>
  <si>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</si>
  <si>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</si>
  <si>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</si>
  <si>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</si>
  <si>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</si>
  <si>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</si>
  <si>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</si>
  <si>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</si>
  <si>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</si>
  <si>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</si>
  <si>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</si>
  <si>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</si>
  <si>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</si>
  <si>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</si>
  <si>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</si>
  <si>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</si>
  <si>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</si>
  <si>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</si>
  <si>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</si>
  <si>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</si>
  <si>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</si>
  <si>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</si>
  <si>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</si>
  <si>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</si>
  <si>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</si>
  <si>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</si>
  <si>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</si>
  <si>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</si>
  <si>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</si>
  <si>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</si>
  <si>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</si>
  <si>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</si>
  <si>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</si>
  <si>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</si>
  <si>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</si>
  <si>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</si>
  <si>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</si>
  <si>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</si>
  <si>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</si>
  <si>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</si>
  <si>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</si>
  <si>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</si>
  <si>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</si>
  <si>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</si>
  <si>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</si>
  <si>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</si>
  <si>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</si>
  <si>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</si>
  <si>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</si>
  <si>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</si>
  <si>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</si>
  <si>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</si>
  <si>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</si>
  <si>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</si>
  <si>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</si>
  <si>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</si>
  <si>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</si>
  <si>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</si>
  <si>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</si>
  <si>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</si>
  <si>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</si>
  <si>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</si>
  <si>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</si>
  <si>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</si>
  <si>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</si>
  <si>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</si>
  <si>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</si>
  <si>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</si>
  <si>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</si>
  <si>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</si>
  <si>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</si>
  <si>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</si>
  <si>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</si>
  <si>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</si>
  <si>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</si>
  <si>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</si>
  <si>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</si>
  <si>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</si>
  <si>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</si>
  <si>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</si>
  <si>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</si>
  <si>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</si>
  <si>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</si>
  <si>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</si>
  <si>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</si>
  <si>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</si>
  <si>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</si>
  <si>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</si>
  <si>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</si>
  <si>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</si>
  <si>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</si>
  <si>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</si>
  <si>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</si>
  <si>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</si>
  <si>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</si>
  <si>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</si>
  <si>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</si>
  <si>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</si>
  <si>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</si>
  <si>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</si>
  <si>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</si>
  <si>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</si>
  <si>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</si>
  <si>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</si>
  <si>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</si>
  <si>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</si>
  <si>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</si>
  <si>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</si>
  <si>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</si>
  <si>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</si>
  <si>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</si>
  <si>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</si>
  <si>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</si>
  <si>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</si>
  <si>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</si>
  <si>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</si>
  <si>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</si>
  <si>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</si>
  <si>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</si>
  <si>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</si>
  <si>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</si>
  <si>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</si>
  <si>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</si>
  <si>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</si>
  <si>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</si>
  <si>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</si>
  <si>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</si>
  <si>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</si>
  <si>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</si>
  <si>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</si>
  <si>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</si>
  <si>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</si>
  <si>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</si>
  <si>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</si>
  <si>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</si>
  <si>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</si>
  <si>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</si>
  <si>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</si>
  <si>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</si>
  <si>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</si>
  <si>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</si>
  <si>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</si>
  <si>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</si>
  <si>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</si>
  <si>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</si>
  <si>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</si>
  <si>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</si>
  <si>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</si>
  <si>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</si>
  <si>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</si>
  <si>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</si>
  <si>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</si>
  <si>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</si>
  <si>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</si>
  <si>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</si>
  <si>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</si>
  <si>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</si>
  <si>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</si>
  <si>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</si>
  <si>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</si>
  <si>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</si>
  <si>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</si>
  <si>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</si>
  <si>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</si>
  <si>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</si>
  <si>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</si>
  <si>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</si>
  <si>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</si>
  <si>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</si>
  <si>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</si>
  <si>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</si>
  <si>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</si>
  <si>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</si>
  <si>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</si>
  <si>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</si>
  <si>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</si>
  <si>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</si>
  <si>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</si>
  <si>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</si>
  <si>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</si>
  <si>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</si>
  <si>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</si>
  <si>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</si>
  <si>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</si>
  <si>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</si>
  <si>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</si>
  <si>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</si>
  <si>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</si>
  <si>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</si>
  <si>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</si>
  <si>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</si>
  <si>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</si>
  <si>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</si>
  <si>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</si>
  <si>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</si>
  <si>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</si>
  <si>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</si>
  <si>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</si>
  <si>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</si>
  <si>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</si>
  <si>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</si>
  <si>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</si>
  <si>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</si>
  <si>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</si>
  <si>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</si>
  <si>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</si>
  <si>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</si>
  <si>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</si>
  <si>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</si>
  <si>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</si>
  <si>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</si>
  <si>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</si>
  <si>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</si>
  <si>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</si>
  <si>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</si>
  <si>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</si>
  <si>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</si>
  <si>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</si>
  <si>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</si>
  <si>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</si>
  <si>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</si>
  <si>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</si>
  <si>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</si>
  <si>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</si>
  <si>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</si>
  <si>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</si>
  <si>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</si>
  <si>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</si>
  <si>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</si>
  <si>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</si>
  <si>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</si>
  <si>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</si>
  <si>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</si>
  <si>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</si>
  <si>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</si>
  <si>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</si>
  <si>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</si>
  <si>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</si>
  <si>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</si>
  <si>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</si>
  <si>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</si>
  <si>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</si>
  <si>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</si>
  <si>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</si>
  <si>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</si>
  <si>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</si>
  <si>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</si>
  <si>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</si>
  <si>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</si>
  <si>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</si>
  <si>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</si>
  <si>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</si>
  <si>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</si>
  <si>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</si>
  <si>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</si>
  <si>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</si>
  <si>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</si>
  <si>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</si>
  <si>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</si>
  <si>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</si>
  <si>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</si>
  <si>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</si>
  <si>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</si>
  <si>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</si>
  <si>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</si>
  <si>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</si>
  <si>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</si>
  <si>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</si>
  <si>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</si>
  <si>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</si>
  <si>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</si>
  <si>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</si>
  <si>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</si>
  <si>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</si>
  <si>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</si>
  <si>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</si>
  <si>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</si>
  <si>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</si>
  <si>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</si>
  <si>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</si>
  <si>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</si>
  <si>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</si>
  <si>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</si>
  <si>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</si>
  <si>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</si>
  <si>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</si>
  <si>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</si>
  <si>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</si>
  <si>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</si>
  <si>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</si>
  <si>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</si>
  <si>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</si>
  <si>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</si>
  <si>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</si>
  <si>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</si>
  <si>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</si>
  <si>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</si>
  <si>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</si>
  <si>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</si>
  <si>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</si>
  <si>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</si>
  <si>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</si>
  <si>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</si>
  <si>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</si>
  <si>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</si>
  <si>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</si>
  <si>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</si>
  <si>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</si>
  <si>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</si>
  <si>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</si>
  <si>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</si>
  <si>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</si>
  <si>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</si>
  <si>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</si>
  <si>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</si>
  <si>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</si>
  <si>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</si>
  <si>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</si>
  <si>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</si>
  <si>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</si>
  <si>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</si>
  <si>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</si>
  <si>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</si>
  <si>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</si>
  <si>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</si>
  <si>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</si>
  <si>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</si>
  <si>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</si>
  <si>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</si>
  <si>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</si>
  <si>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</si>
  <si>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</si>
  <si>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</si>
  <si>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</si>
  <si>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</si>
  <si>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</si>
  <si>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</si>
  <si>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</si>
  <si>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</si>
  <si>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</si>
  <si>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</si>
  <si>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</si>
  <si>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</si>
  <si>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</si>
  <si>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</si>
  <si>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</si>
  <si>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</si>
  <si>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</si>
  <si>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</si>
  <si>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</si>
  <si>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</si>
  <si>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</si>
  <si>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</si>
  <si>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</si>
  <si>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</si>
  <si>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</si>
  <si>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</si>
  <si>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</si>
  <si>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</si>
  <si>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</si>
  <si>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</si>
  <si>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</si>
  <si>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</si>
  <si>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</si>
  <si>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</si>
  <si>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</si>
  <si>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</si>
  <si>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</si>
  <si>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</si>
  <si>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</si>
  <si>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</si>
  <si>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</si>
  <si>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</si>
  <si>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</si>
  <si>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</si>
  <si>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</si>
  <si>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</si>
  <si>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</si>
  <si>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</si>
  <si>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</si>
  <si>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</si>
  <si>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</si>
  <si>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</si>
  <si>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</si>
  <si>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</si>
  <si>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</si>
  <si>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</si>
  <si>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</si>
  <si>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</si>
  <si>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</si>
  <si>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</si>
  <si>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</si>
  <si>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</si>
  <si>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</si>
  <si>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</si>
  <si>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</si>
  <si>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</si>
  <si>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</si>
  <si>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</si>
  <si>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</si>
  <si>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</si>
  <si>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</si>
  <si>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</si>
  <si>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</si>
  <si>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</si>
  <si>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</si>
  <si>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</si>
  <si>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</si>
  <si>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</si>
  <si>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</si>
  <si>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</si>
  <si>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</si>
  <si>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</si>
  <si>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</si>
  <si>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</si>
  <si>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</si>
  <si>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</si>
  <si>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</si>
  <si>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</si>
  <si>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</si>
  <si>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</si>
  <si>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</si>
  <si>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</si>
  <si>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</si>
  <si>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</si>
  <si>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</si>
  <si>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</si>
  <si>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</si>
  <si>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</si>
  <si>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</si>
  <si>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</si>
  <si>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</si>
  <si>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</si>
  <si>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</si>
  <si>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</si>
  <si>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</si>
  <si>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</si>
  <si>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</si>
  <si>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</si>
  <si>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</si>
  <si>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</si>
  <si>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</si>
  <si>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</si>
  <si>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</si>
  <si>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</si>
  <si>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</si>
  <si>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</si>
  <si>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</si>
  <si>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</si>
  <si>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</si>
  <si>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</si>
  <si>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</si>
  <si>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</si>
  <si>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</si>
  <si>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</si>
  <si>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</si>
  <si>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</si>
  <si>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</si>
  <si>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</si>
  <si>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</si>
  <si>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</si>
  <si>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</si>
  <si>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</si>
  <si>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</si>
  <si>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</si>
  <si>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</si>
  <si>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</si>
  <si>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</si>
  <si>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</si>
  <si>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</si>
  <si>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</si>
  <si>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</si>
  <si>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</si>
  <si>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</si>
  <si>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</si>
  <si>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</si>
  <si>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</si>
  <si>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</si>
  <si>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</si>
  <si>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</si>
  <si>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</si>
  <si>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</si>
  <si>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</si>
  <si>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</si>
  <si>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</si>
  <si>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</si>
  <si>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</si>
  <si>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</si>
  <si>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</si>
  <si>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</si>
  <si>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</si>
  <si>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</si>
  <si>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</si>
  <si>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</si>
  <si>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</si>
  <si>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</si>
  <si>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</si>
  <si>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</si>
  <si>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</si>
  <si>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</si>
  <si>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</si>
  <si>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</si>
  <si>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</si>
  <si>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</si>
  <si>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</si>
  <si>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</si>
  <si>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</si>
  <si>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</si>
  <si>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</si>
  <si>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</si>
  <si>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</si>
  <si>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</si>
  <si>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</si>
  <si>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</si>
  <si>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</si>
  <si>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</si>
  <si>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</si>
  <si>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</si>
  <si>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</si>
  <si>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</si>
  <si>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</si>
  <si>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</si>
  <si>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</si>
  <si>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</si>
  <si>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</si>
  <si>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</si>
  <si>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</si>
  <si>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</si>
  <si>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</si>
  <si>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</si>
  <si>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</si>
  <si>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</si>
  <si>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</si>
  <si>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</si>
  <si>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</si>
  <si>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</si>
  <si>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</si>
  <si>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</si>
  <si>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</si>
  <si>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</si>
  <si>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</si>
  <si>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</si>
  <si>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</si>
  <si>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</si>
  <si>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</si>
  <si>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</si>
  <si>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</si>
  <si>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</si>
  <si>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</si>
  <si>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</si>
  <si>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</si>
  <si>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</si>
  <si>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</si>
  <si>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</si>
  <si>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</si>
  <si>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</si>
  <si>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</si>
  <si>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</si>
  <si>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</si>
  <si>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</si>
  <si>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</si>
  <si>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</si>
  <si>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</si>
  <si>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</si>
  <si>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</si>
  <si>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</si>
  <si>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</si>
  <si>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</si>
  <si>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</si>
  <si>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</si>
  <si>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</si>
  <si>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</si>
  <si>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</si>
  <si>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</si>
  <si>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</si>
  <si>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</si>
  <si>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</si>
  <si>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</si>
  <si>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</si>
  <si>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</si>
  <si>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</si>
  <si>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</si>
  <si>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</si>
  <si>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</si>
  <si>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</si>
  <si>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</si>
  <si>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</si>
  <si>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</si>
  <si>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</si>
  <si>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</si>
  <si>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</si>
  <si>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</si>
  <si>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</si>
  <si>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</si>
  <si>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</si>
  <si>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</si>
  <si>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</si>
  <si>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</si>
  <si>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</si>
  <si>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</si>
  <si>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</si>
  <si>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</si>
  <si>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</si>
  <si>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</si>
  <si>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</si>
  <si>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</si>
  <si>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</si>
  <si>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</si>
  <si>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</si>
  <si>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</si>
  <si>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</si>
  <si>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</si>
  <si>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</si>
  <si>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</si>
  <si>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</si>
  <si>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</si>
  <si>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</si>
  <si>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</si>
  <si>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</si>
  <si>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</si>
  <si>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</si>
  <si>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</si>
  <si>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</si>
  <si>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</si>
  <si>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</si>
  <si>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</si>
  <si>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</si>
  <si>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</si>
  <si>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</si>
  <si>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</si>
  <si>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</si>
  <si>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</si>
  <si>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</si>
  <si>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</si>
  <si>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</si>
  <si>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</si>
  <si>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</si>
  <si>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</si>
  <si>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</si>
  <si>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</si>
  <si>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</si>
  <si>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</si>
  <si>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</si>
  <si>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</si>
  <si>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</si>
  <si>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</si>
  <si>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</si>
  <si>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</si>
  <si>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</si>
  <si>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</si>
  <si>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</si>
  <si>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</si>
  <si>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</si>
  <si>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</si>
  <si>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</si>
  <si>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</si>
  <si>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</si>
  <si>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</si>
  <si>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</si>
  <si>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</si>
  <si>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</si>
  <si>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</si>
  <si>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</si>
  <si>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</si>
  <si>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</si>
  <si>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</si>
  <si>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</si>
  <si>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</si>
  <si>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</si>
  <si>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</si>
  <si>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</si>
  <si>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</si>
  <si>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</si>
  <si>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</si>
  <si>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</si>
  <si>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</si>
  <si>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</si>
  <si>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</si>
  <si>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</si>
  <si>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</si>
  <si>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</si>
  <si>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</si>
  <si>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</si>
  <si>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</si>
  <si>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</si>
  <si>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</si>
  <si>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</si>
  <si>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</si>
  <si>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</si>
  <si>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</si>
  <si>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</si>
  <si>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</si>
  <si>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</si>
  <si>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</si>
  <si>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</si>
  <si>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</si>
  <si>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</si>
  <si>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</si>
  <si>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</si>
  <si>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</si>
  <si>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</si>
  <si>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</si>
  <si>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</si>
  <si>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</si>
  <si>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</si>
  <si>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</si>
  <si>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</si>
  <si>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</si>
  <si>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</si>
  <si>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</si>
  <si>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</si>
  <si>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</si>
  <si>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</si>
  <si>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</si>
  <si>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</si>
  <si>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</si>
  <si>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</si>
  <si>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</si>
  <si>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</si>
  <si>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</si>
  <si>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</si>
  <si>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</si>
  <si>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</si>
  <si>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</si>
  <si>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</si>
  <si>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</si>
  <si>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</si>
  <si>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</si>
  <si>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</si>
  <si>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</si>
  <si>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</si>
  <si>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</si>
  <si>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</si>
  <si>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</si>
  <si>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</si>
  <si>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</si>
  <si>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</si>
  <si>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</si>
  <si>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</si>
  <si>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</si>
  <si>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</si>
  <si>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</si>
  <si>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</si>
  <si>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</si>
  <si>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</si>
  <si>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</si>
  <si>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</si>
  <si>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</si>
  <si>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</si>
  <si>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</si>
  <si>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</si>
  <si>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</si>
  <si>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</si>
  <si>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</si>
  <si>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</si>
  <si>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</si>
  <si>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</si>
  <si>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</si>
  <si>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</si>
  <si>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</si>
  <si>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</si>
  <si>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</si>
  <si>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</si>
  <si>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</si>
  <si>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</si>
  <si>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</si>
  <si>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</si>
  <si>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</si>
  <si>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</si>
  <si>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</si>
  <si>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</si>
  <si>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</si>
  <si>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</si>
  <si>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</si>
  <si>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</si>
  <si>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</si>
  <si>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</si>
  <si>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</si>
  <si>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</si>
  <si>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</si>
  <si>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</si>
  <si>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</si>
  <si>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</si>
  <si>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</si>
  <si>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</si>
  <si>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</si>
  <si>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</si>
  <si>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</si>
  <si>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</si>
  <si>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</si>
  <si>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</si>
  <si>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</si>
  <si>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</si>
  <si>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</si>
  <si>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</si>
  <si>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</si>
  <si>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</si>
  <si>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</si>
  <si>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</si>
  <si>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</si>
  <si>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</si>
  <si>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</si>
  <si>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</si>
  <si>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</si>
  <si>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</si>
  <si>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</si>
  <si>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</si>
  <si>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</si>
  <si>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</si>
  <si>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</si>
  <si>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</si>
  <si>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</si>
  <si>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</si>
  <si>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</si>
  <si>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</si>
  <si>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</si>
  <si>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</si>
  <si>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</si>
  <si>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</si>
  <si>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</si>
  <si>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</si>
  <si>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</si>
  <si>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</si>
  <si>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</si>
  <si>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</si>
  <si>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</si>
  <si>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</si>
  <si>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</si>
  <si>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</si>
  <si>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</si>
  <si>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</si>
  <si>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</si>
  <si>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</si>
  <si>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</si>
  <si>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</si>
  <si>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</si>
  <si>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</si>
  <si>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</si>
  <si>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</si>
  <si>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</si>
  <si>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</si>
  <si>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</si>
  <si>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</si>
  <si>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</si>
  <si>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</si>
  <si>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</si>
  <si>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</si>
  <si>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</si>
  <si>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</si>
  <si>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</si>
  <si>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</si>
  <si>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</si>
  <si>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</si>
  <si>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</si>
  <si>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</si>
  <si>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</si>
  <si>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</si>
  <si>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</si>
  <si>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</si>
  <si>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</si>
  <si>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</si>
  <si>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</si>
  <si>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</si>
  <si>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</si>
  <si>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</si>
  <si>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</si>
  <si>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</si>
  <si>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</si>
  <si>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</si>
  <si>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</si>
  <si>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</si>
  <si>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</si>
  <si>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</si>
  <si>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</si>
  <si>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</si>
  <si>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</si>
  <si>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</si>
  <si>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</si>
  <si>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</si>
  <si>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</si>
  <si>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</si>
  <si>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</si>
  <si>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</si>
  <si>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</si>
  <si>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</si>
  <si>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</si>
  <si>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</si>
  <si>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</si>
  <si>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</si>
  <si>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</si>
  <si>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</si>
  <si>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</si>
  <si>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</si>
  <si>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</si>
  <si>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</si>
  <si>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</si>
  <si>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</si>
  <si>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</si>
  <si>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</si>
  <si>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</si>
  <si>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</si>
  <si>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</si>
  <si>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</si>
  <si>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</si>
  <si>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</si>
  <si>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</si>
  <si>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</si>
  <si>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</si>
  <si>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</si>
  <si>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</si>
  <si>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</si>
  <si>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</si>
  <si>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</si>
  <si>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</si>
  <si>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</si>
  <si>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</si>
  <si>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</si>
  <si>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</si>
  <si>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</si>
  <si>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</si>
  <si>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</si>
  <si>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</si>
  <si>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</si>
  <si>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</si>
  <si>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</si>
  <si>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</si>
  <si>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</si>
  <si>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</si>
  <si>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</si>
  <si>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</si>
  <si>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</si>
  <si>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</si>
  <si>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</si>
  <si>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</si>
  <si>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</si>
  <si>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</si>
  <si>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</si>
  <si>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</si>
  <si>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</si>
  <si>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</si>
  <si>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</si>
  <si>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</si>
  <si>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</si>
  <si>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</si>
  <si>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</si>
  <si>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</si>
  <si>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</si>
  <si>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</si>
  <si>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</si>
  <si>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</si>
  <si>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</si>
  <si>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</si>
  <si>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</si>
  <si>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</si>
  <si>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</si>
  <si>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</si>
  <si>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</si>
  <si>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</si>
  <si>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</si>
  <si>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</si>
  <si>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</si>
  <si>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</si>
  <si>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</si>
  <si>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</si>
  <si>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</si>
  <si>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</si>
  <si>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</si>
  <si>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</si>
  <si>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</si>
  <si>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</si>
  <si>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</si>
  <si>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</si>
  <si>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</si>
  <si>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</si>
  <si>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</si>
  <si>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</si>
  <si>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</si>
  <si>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</si>
  <si>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</si>
  <si>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</si>
  <si>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</si>
  <si>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</si>
  <si>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</si>
  <si>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</si>
  <si>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</si>
  <si>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</si>
  <si>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</si>
  <si>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</si>
  <si>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</si>
  <si>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</si>
  <si>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</si>
  <si>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</si>
  <si>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</si>
  <si>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</si>
  <si>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</si>
  <si>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</si>
  <si>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</si>
  <si>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</si>
  <si>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</si>
  <si>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</si>
  <si>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</si>
  <si>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</si>
  <si>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</si>
  <si>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</si>
  <si>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</si>
  <si>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</si>
  <si>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</si>
  <si>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</si>
  <si>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</si>
  <si>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</si>
  <si>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</si>
  <si>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</si>
  <si>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</si>
  <si>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</si>
  <si>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</si>
  <si>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</si>
  <si>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</si>
  <si>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</si>
  <si>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</si>
  <si>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</si>
  <si>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</si>
  <si>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</si>
  <si>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</si>
  <si>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</si>
  <si>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</si>
  <si>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</si>
  <si>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</si>
  <si>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</si>
  <si>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</si>
  <si>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</si>
  <si>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</si>
  <si>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</si>
  <si>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</si>
  <si>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</si>
  <si>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</si>
  <si>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</si>
  <si>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</si>
  <si>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</si>
  <si>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</si>
  <si>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</si>
  <si>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</si>
  <si>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</si>
  <si>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</si>
  <si>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</si>
  <si>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</si>
  <si>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</si>
  <si>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</si>
  <si>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</si>
  <si>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</si>
  <si>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</si>
  <si>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</si>
  <si>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</si>
  <si>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</si>
  <si>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</si>
  <si>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</si>
  <si>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</si>
  <si>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</si>
  <si>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</si>
  <si>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</si>
  <si>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</si>
  <si>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</si>
  <si>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</si>
  <si>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</si>
  <si>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</si>
  <si>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</si>
  <si>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</si>
  <si>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</si>
  <si>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</si>
  <si>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</si>
  <si>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</si>
  <si>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</si>
  <si>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</si>
  <si>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</si>
  <si>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</si>
  <si>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</si>
  <si>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</si>
  <si>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</si>
  <si>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</si>
  <si>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</si>
  <si>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</si>
  <si>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</si>
  <si>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</si>
  <si>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</si>
  <si>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</si>
  <si>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</si>
  <si>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</si>
  <si>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</si>
  <si>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</si>
  <si>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</si>
  <si>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</si>
  <si>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</si>
  <si>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</si>
  <si>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</si>
  <si>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</si>
  <si>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</si>
  <si>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</si>
  <si>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</si>
  <si>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</si>
  <si>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</si>
  <si>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</si>
  <si>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</si>
  <si>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</si>
  <si>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</si>
  <si>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</si>
  <si>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</si>
  <si>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</si>
  <si>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</si>
  <si>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</si>
  <si>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</si>
  <si>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</si>
  <si>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</si>
  <si>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</si>
  <si>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</si>
  <si>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</si>
  <si>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</si>
  <si>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</si>
  <si>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</si>
  <si>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</si>
  <si>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</si>
  <si>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</si>
  <si>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</si>
  <si>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</si>
  <si>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</si>
  <si>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</si>
  <si>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</si>
  <si>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</si>
  <si>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</si>
  <si>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</si>
  <si>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</si>
  <si>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</si>
  <si>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</si>
  <si>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</si>
  <si>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</si>
  <si>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</si>
  <si>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</si>
  <si>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</si>
  <si>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</si>
  <si>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</si>
  <si>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</si>
  <si>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</si>
  <si>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</si>
  <si>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</si>
  <si>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</si>
  <si>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</si>
  <si>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</si>
  <si>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</si>
  <si>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</si>
  <si>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</si>
  <si>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</si>
  <si>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</si>
  <si>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</si>
  <si>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</si>
  <si>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</si>
  <si>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</si>
  <si>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</si>
  <si>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</si>
  <si>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</si>
  <si>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</si>
  <si>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</si>
  <si>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</si>
  <si>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</si>
  <si>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</si>
  <si>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</si>
  <si>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</si>
  <si>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</si>
  <si>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</si>
  <si>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</si>
  <si>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</si>
  <si>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</si>
  <si>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</si>
  <si>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</si>
  <si>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</si>
  <si>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</si>
  <si>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</si>
  <si>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</si>
  <si>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</si>
  <si>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</si>
  <si>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</si>
  <si>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</si>
  <si>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</si>
  <si>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</si>
  <si>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</si>
  <si>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</si>
  <si>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</si>
  <si>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</si>
  <si>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</si>
  <si>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</si>
  <si>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</si>
  <si>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</si>
  <si>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</si>
  <si>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</si>
  <si>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</si>
  <si>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</si>
  <si>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</si>
  <si>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</si>
  <si>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</si>
  <si>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</si>
  <si>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</si>
  <si>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</si>
  <si>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</si>
  <si>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</si>
  <si>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</si>
  <si>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</si>
  <si>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</si>
  <si>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</si>
  <si>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</si>
  <si>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</si>
  <si>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</si>
  <si>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</si>
  <si>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</si>
  <si>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</si>
  <si>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</si>
  <si>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</si>
  <si>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</si>
  <si>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</si>
  <si>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</si>
  <si>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</si>
  <si>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</si>
  <si>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</si>
  <si>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</si>
  <si>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</si>
  <si>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</si>
  <si>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</si>
  <si>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</si>
  <si>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</si>
  <si>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</si>
  <si>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</si>
  <si>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</si>
  <si>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</si>
  <si>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</si>
  <si>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</si>
  <si>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</si>
  <si>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</si>
  <si>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</si>
  <si>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</si>
  <si>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</si>
  <si>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</si>
  <si>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</si>
  <si>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</si>
  <si>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</si>
  <si>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</si>
  <si>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</si>
  <si>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</si>
  <si>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</si>
  <si>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</si>
  <si>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</si>
  <si>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</si>
  <si>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</si>
  <si>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</si>
  <si>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</si>
  <si>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</si>
  <si>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</si>
  <si>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</si>
  <si>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</si>
  <si>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</si>
  <si>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</si>
  <si>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</si>
  <si>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</si>
  <si>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</si>
  <si>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</si>
  <si>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</si>
  <si>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</si>
  <si>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</si>
  <si>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</si>
  <si>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</si>
  <si>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</si>
  <si>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</si>
  <si>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</si>
  <si>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</si>
  <si>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</si>
  <si>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</si>
  <si>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</si>
  <si>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</si>
  <si>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</si>
  <si>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</si>
  <si>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</si>
  <si>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</si>
  <si>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</si>
  <si>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</si>
  <si>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</si>
  <si>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</si>
  <si>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</si>
  <si>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</si>
  <si>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</si>
  <si>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</si>
  <si>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</si>
  <si>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</si>
  <si>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</si>
  <si>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</si>
  <si>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</si>
  <si>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</si>
  <si>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</si>
  <si>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</si>
  <si>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</si>
  <si>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</si>
  <si>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</si>
  <si>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</si>
  <si>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</si>
  <si>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</si>
  <si>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</si>
  <si>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</si>
  <si>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</si>
  <si>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</si>
  <si>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</si>
  <si>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</si>
  <si>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</si>
  <si>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</si>
  <si>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</si>
  <si>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</si>
  <si>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</si>
  <si>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</si>
  <si>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</si>
  <si>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</si>
  <si>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</si>
  <si>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</si>
  <si>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</si>
  <si>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</si>
  <si>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</si>
  <si>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</si>
  <si>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</si>
  <si>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</si>
  <si>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</si>
  <si>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</si>
  <si>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</si>
  <si>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</si>
  <si>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</si>
  <si>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</si>
  <si>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</si>
  <si>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</si>
  <si>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</si>
  <si>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</si>
  <si>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</si>
  <si>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</si>
  <si>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</si>
  <si>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</si>
  <si>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</si>
  <si>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</si>
  <si>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</si>
  <si>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</si>
  <si>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</si>
  <si>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</si>
  <si>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</si>
  <si>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</si>
  <si>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</si>
  <si>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</si>
  <si>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</si>
  <si>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</si>
  <si>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</si>
  <si>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</si>
  <si>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</si>
  <si>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</si>
  <si>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</si>
  <si>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</si>
  <si>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</si>
  <si>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</si>
  <si>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</si>
  <si>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</si>
  <si>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</si>
  <si>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</si>
  <si>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</si>
  <si>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</si>
  <si>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</si>
  <si>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</si>
  <si>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</si>
  <si>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</si>
  <si>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</si>
  <si>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</si>
  <si>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</si>
  <si>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</si>
  <si>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</si>
  <si>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</si>
  <si>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</si>
  <si>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</si>
  <si>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</si>
  <si>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</si>
  <si>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</si>
  <si>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</si>
  <si>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</si>
  <si>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</si>
  <si>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</si>
  <si>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</si>
  <si>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</si>
  <si>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</si>
  <si>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</si>
  <si>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</si>
  <si>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</si>
  <si>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</si>
  <si>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</si>
  <si>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</si>
  <si>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</si>
  <si>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</si>
  <si>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</si>
  <si>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</si>
  <si>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</si>
  <si>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</si>
  <si>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</si>
  <si>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</si>
  <si>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</si>
  <si>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</si>
  <si>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</si>
  <si>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</si>
  <si>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</si>
  <si>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</si>
  <si>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</si>
  <si>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</si>
  <si>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</si>
  <si>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</si>
  <si>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</si>
  <si>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</si>
  <si>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</si>
  <si>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</si>
  <si>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</si>
  <si>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</si>
  <si>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</si>
  <si>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</si>
  <si>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</si>
  <si>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</si>
  <si>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</si>
  <si>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</si>
  <si>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</si>
  <si>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</si>
  <si>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</si>
  <si>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</si>
  <si>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</si>
  <si>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</si>
  <si>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</si>
  <si>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</si>
  <si>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</si>
  <si>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</si>
  <si>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</si>
  <si>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</si>
  <si>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</si>
  <si>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</si>
  <si>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</si>
  <si>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</si>
  <si>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</si>
  <si>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</si>
  <si>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</si>
  <si>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</si>
  <si>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</si>
  <si>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</si>
  <si>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</si>
  <si>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</si>
  <si>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</si>
  <si>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</si>
  <si>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</si>
  <si>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</si>
  <si>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</si>
  <si>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</si>
  <si>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</si>
  <si>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</si>
  <si>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</si>
  <si>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</si>
  <si>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</si>
  <si>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</si>
  <si>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</si>
  <si>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</si>
  <si>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</si>
  <si>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</si>
  <si>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</si>
  <si>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</si>
  <si>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</si>
  <si>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</si>
  <si>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</si>
  <si>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</si>
  <si>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</si>
  <si>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</si>
  <si>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</si>
  <si>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</si>
  <si>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</si>
  <si>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</si>
  <si>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</si>
  <si>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</si>
  <si>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</si>
  <si>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</si>
  <si>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</si>
  <si>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</si>
  <si>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</si>
  <si>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</si>
  <si>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</si>
  <si>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</si>
  <si>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</si>
  <si>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</si>
  <si>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</si>
  <si>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</si>
  <si>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</si>
  <si>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</si>
  <si>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</si>
  <si>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</si>
  <si>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</si>
  <si>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</si>
  <si>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</si>
  <si>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</si>
  <si>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</si>
  <si>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</si>
  <si>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</si>
  <si>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</si>
  <si>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</si>
  <si>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</si>
  <si>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</si>
  <si>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</si>
  <si>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</si>
  <si>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</si>
  <si>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</si>
  <si>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</si>
  <si>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</si>
  <si>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</si>
  <si>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</si>
  <si>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</si>
  <si>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</si>
  <si>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</si>
  <si>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</si>
  <si>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</si>
  <si>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</si>
  <si>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</si>
  <si>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</si>
  <si>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</si>
  <si>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</si>
  <si>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</si>
  <si>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</si>
  <si>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</si>
  <si>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</si>
  <si>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</si>
  <si>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</si>
  <si>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</si>
  <si>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</si>
  <si>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</si>
  <si>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</si>
  <si>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</si>
  <si>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</si>
  <si>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</si>
  <si>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</si>
  <si>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</si>
  <si>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</si>
  <si>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</si>
  <si>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</si>
  <si>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</si>
  <si>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</si>
  <si>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</si>
  <si>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</si>
  <si>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</si>
  <si>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</si>
  <si>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</si>
  <si>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</si>
  <si>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</si>
  <si>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</si>
  <si>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</si>
  <si>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</si>
  <si>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</si>
  <si>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</si>
  <si>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</si>
  <si>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</si>
  <si>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</si>
  <si>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</si>
  <si>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</si>
  <si>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</si>
  <si>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</si>
  <si>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</si>
  <si>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</si>
  <si>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</si>
  <si>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</si>
  <si>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</si>
  <si>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</si>
  <si>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</si>
  <si>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</si>
  <si>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</si>
  <si>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</si>
  <si>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</si>
  <si>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</si>
  <si>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</si>
  <si>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</si>
  <si>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</si>
  <si>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</si>
  <si>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</si>
  <si>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</si>
  <si>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</si>
  <si>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</si>
  <si>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</si>
  <si>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</si>
  <si>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</si>
  <si>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</si>
  <si>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</si>
  <si>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</si>
  <si>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</si>
  <si>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</si>
  <si>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</si>
  <si>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</si>
  <si>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</si>
  <si>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</si>
  <si>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</si>
  <si>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</si>
  <si>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</si>
  <si>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</si>
  <si>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</si>
  <si>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</si>
  <si>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</si>
  <si>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</si>
  <si>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</si>
  <si>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</si>
  <si>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</si>
  <si>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</si>
  <si>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</si>
  <si>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</si>
  <si>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</si>
  <si>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</si>
  <si>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</si>
  <si>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</si>
  <si>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</si>
  <si>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</si>
  <si>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</si>
  <si>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</si>
  <si>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</si>
  <si>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</si>
  <si>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</si>
  <si>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</si>
  <si>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</si>
  <si>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</si>
  <si>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</si>
  <si>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</si>
  <si>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</si>
  <si>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</si>
  <si>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</si>
  <si>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</si>
  <si>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</si>
  <si>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</si>
  <si>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</si>
  <si>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</si>
  <si>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</si>
  <si>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</si>
  <si>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</si>
  <si>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</si>
  <si>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</si>
  <si>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</si>
  <si>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</si>
  <si>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</si>
  <si>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</si>
  <si>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</si>
  <si>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</si>
  <si>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</si>
  <si>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</si>
  <si>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</si>
  <si>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</si>
  <si>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</si>
  <si>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</si>
  <si>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</si>
  <si>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</si>
  <si>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</si>
  <si>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</si>
  <si>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</si>
  <si>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</si>
  <si>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</si>
  <si>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</si>
  <si>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</si>
  <si>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</si>
  <si>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</si>
  <si>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</si>
  <si>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</si>
  <si>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</si>
  <si>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</si>
  <si>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</si>
  <si>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</si>
  <si>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</si>
  <si>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</si>
  <si>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</si>
  <si>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</si>
  <si>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</si>
  <si>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</si>
  <si>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</si>
  <si>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</si>
  <si>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</si>
  <si>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</si>
  <si>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</si>
  <si>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</si>
  <si>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</si>
  <si>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</si>
  <si>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</si>
  <si>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</si>
  <si>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</si>
  <si>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</si>
  <si>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</si>
  <si>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</si>
  <si>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</si>
  <si>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</si>
  <si>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</si>
  <si>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</si>
  <si>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</si>
  <si>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</si>
  <si>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</si>
  <si>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</si>
  <si>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</si>
  <si>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</si>
  <si>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</si>
  <si>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</si>
  <si>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</si>
  <si>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</si>
  <si>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</si>
  <si>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</si>
  <si>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</si>
  <si>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</si>
  <si>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</si>
  <si>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</si>
  <si>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</si>
  <si>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</si>
  <si>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</si>
  <si>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</si>
  <si>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</si>
  <si>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</si>
  <si>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</si>
  <si>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</si>
  <si>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</si>
  <si>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</si>
  <si>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</si>
  <si>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</si>
  <si>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</si>
  <si>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</si>
  <si>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</si>
  <si>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</si>
  <si>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</si>
  <si>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</si>
  <si>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</si>
  <si>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</si>
  <si>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</si>
  <si>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</si>
  <si>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</si>
  <si>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</si>
  <si>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</si>
  <si>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</si>
  <si>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</si>
  <si>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</si>
  <si>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</si>
  <si>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</si>
  <si>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</si>
  <si>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</si>
  <si>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</si>
  <si>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</si>
  <si>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</si>
  <si>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</si>
  <si>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</si>
  <si>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</si>
  <si>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</si>
  <si>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</si>
  <si>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</si>
  <si>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</si>
  <si>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</si>
  <si>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</si>
  <si>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</si>
  <si>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</si>
  <si>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</si>
  <si>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</si>
  <si>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</si>
  <si>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</si>
  <si>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</si>
  <si>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</si>
  <si>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</si>
  <si>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</si>
  <si>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</si>
  <si>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</si>
  <si>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</si>
  <si>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</si>
  <si>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</si>
  <si>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</si>
  <si>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</si>
  <si>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</si>
  <si>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</si>
  <si>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</si>
  <si>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</si>
  <si>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</si>
  <si>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</si>
  <si>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</si>
  <si>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</si>
  <si>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</si>
  <si>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</si>
  <si>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</si>
  <si>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</si>
  <si>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</si>
  <si>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</si>
  <si>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</si>
  <si>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</si>
  <si>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</si>
  <si>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</si>
  <si>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</si>
  <si>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</si>
  <si>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</si>
  <si>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</si>
  <si>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</si>
  <si>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</si>
  <si>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</si>
  <si>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</si>
  <si>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</si>
  <si>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</si>
  <si>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</si>
  <si>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</si>
  <si>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</si>
  <si>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</si>
  <si>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</si>
  <si>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</si>
  <si>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</si>
  <si>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</si>
  <si>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</si>
  <si>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</si>
  <si>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</si>
  <si>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</si>
  <si>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</si>
  <si>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</si>
  <si>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</si>
  <si>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</si>
  <si>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</si>
  <si>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</si>
  <si>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</si>
  <si>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</si>
  <si>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</si>
  <si>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</si>
  <si>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</si>
  <si>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</si>
  <si>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</si>
  <si>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</si>
  <si>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</si>
  <si>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</si>
  <si>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</si>
  <si>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</si>
  <si>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</si>
  <si>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</si>
  <si>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</si>
  <si>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</si>
  <si>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</si>
  <si>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</si>
  <si>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</si>
  <si>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</si>
  <si>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</si>
  <si>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</si>
  <si>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</si>
  <si>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</si>
  <si>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</si>
  <si>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</si>
  <si>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</si>
  <si>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</si>
  <si>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</si>
  <si>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</si>
  <si>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</si>
  <si>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</si>
  <si>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</si>
  <si>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</si>
  <si>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</si>
  <si>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</si>
  <si>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</si>
  <si>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</si>
  <si>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</si>
  <si>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</si>
  <si>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</si>
  <si>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</si>
  <si>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</si>
  <si>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</si>
  <si>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</si>
  <si>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</si>
  <si>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</si>
  <si>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</si>
  <si>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</si>
  <si>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</si>
  <si>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</si>
  <si>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</si>
  <si>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</si>
  <si>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</si>
  <si>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</si>
  <si>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</si>
  <si>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</si>
  <si>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</si>
  <si>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</si>
  <si>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</si>
  <si>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</si>
  <si>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</si>
  <si>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</si>
  <si>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</si>
  <si>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</si>
  <si>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</si>
  <si>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</si>
  <si>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</si>
  <si>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</si>
  <si>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</si>
  <si>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</si>
  <si>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</si>
  <si>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</si>
  <si>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</si>
  <si>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</si>
  <si>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</si>
  <si>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</si>
  <si>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</si>
  <si>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</si>
  <si>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</si>
  <si>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</si>
  <si>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</si>
  <si>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</si>
  <si>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</si>
  <si>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</si>
  <si>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</si>
  <si>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</si>
  <si>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</si>
  <si>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</si>
  <si>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</si>
  <si>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</si>
  <si>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</si>
  <si>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</si>
  <si>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</si>
  <si>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</si>
  <si>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</si>
  <si>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</si>
  <si>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</si>
  <si>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</si>
  <si>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</si>
  <si>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</si>
  <si>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</si>
  <si>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</si>
  <si>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</si>
  <si>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</si>
  <si>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</si>
  <si>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</si>
  <si>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</si>
  <si>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</si>
  <si>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</si>
  <si>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</si>
  <si>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</si>
  <si>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</si>
  <si>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</si>
  <si>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</si>
  <si>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</si>
  <si>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</si>
  <si>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</si>
  <si>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</si>
  <si>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</si>
  <si>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</si>
  <si>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</si>
  <si>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</si>
  <si>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</si>
  <si>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</si>
  <si>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</si>
  <si>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</si>
  <si>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</si>
  <si>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</si>
  <si>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</si>
  <si>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</si>
  <si>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</si>
  <si>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</si>
  <si>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</si>
  <si>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</si>
  <si>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</si>
  <si>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</si>
  <si>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</si>
  <si>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</si>
  <si>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</si>
  <si>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</si>
  <si>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</si>
  <si>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</si>
  <si>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</si>
  <si>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</si>
  <si>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</si>
  <si>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</si>
  <si>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</si>
  <si>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</si>
  <si>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</si>
  <si>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</si>
  <si>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</si>
  <si>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</si>
  <si>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</si>
  <si>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</si>
  <si>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</si>
  <si>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</si>
  <si>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</si>
  <si>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</si>
  <si>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</si>
  <si>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</si>
  <si>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</si>
  <si>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</si>
  <si>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</si>
  <si>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</si>
  <si>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</si>
  <si>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</si>
  <si>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</si>
  <si>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</si>
  <si>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</si>
  <si>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</si>
  <si>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</si>
  <si>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</si>
  <si>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</si>
  <si>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</si>
  <si>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</si>
  <si>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</si>
  <si>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</si>
  <si>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</si>
  <si>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</si>
  <si>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</si>
  <si>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</si>
  <si>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</si>
  <si>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</si>
  <si>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</si>
  <si>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</si>
  <si>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</si>
  <si>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</si>
  <si>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</si>
  <si>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</si>
  <si>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</si>
  <si>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</si>
  <si>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</si>
  <si>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</si>
  <si>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</si>
  <si>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</si>
  <si>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</si>
  <si>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</si>
  <si>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</si>
  <si>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</si>
  <si>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</si>
  <si>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</si>
  <si>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</si>
  <si>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</si>
  <si>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</si>
  <si>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</si>
  <si>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</si>
  <si>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</si>
  <si>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</si>
  <si>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</si>
  <si>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</si>
  <si>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</si>
  <si>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</si>
  <si>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</si>
  <si>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</si>
  <si>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</si>
  <si>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</si>
  <si>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</si>
  <si>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</si>
  <si>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</si>
  <si>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</si>
  <si>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</si>
  <si>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</si>
  <si>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</si>
  <si>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</si>
  <si>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</si>
  <si>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</si>
  <si>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</si>
  <si>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</si>
  <si>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</si>
  <si>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</si>
  <si>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</si>
  <si>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</si>
  <si>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</si>
  <si>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</si>
  <si>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</si>
  <si>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</si>
  <si>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</si>
  <si>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</si>
  <si>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</si>
  <si>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</si>
  <si>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</si>
  <si>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</si>
  <si>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</si>
  <si>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</si>
  <si>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</si>
  <si>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</si>
  <si>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</si>
  <si>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</si>
  <si>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</si>
  <si>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</si>
  <si>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</si>
  <si>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</si>
  <si>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</si>
  <si>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</si>
  <si>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</si>
  <si>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</si>
  <si>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</si>
  <si>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</si>
  <si>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</si>
  <si>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</si>
  <si>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</si>
  <si>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</si>
  <si>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</si>
  <si>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</si>
  <si>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</si>
  <si>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</si>
  <si>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</si>
  <si>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</si>
  <si>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</si>
  <si>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</si>
  <si>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</si>
  <si>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</si>
  <si>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</si>
  <si>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</si>
  <si>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</si>
  <si>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</si>
  <si>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</si>
  <si>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</si>
  <si>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</si>
  <si>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</si>
  <si>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</si>
  <si>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</si>
  <si>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</si>
  <si>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</si>
  <si>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</si>
  <si>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</si>
  <si>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</si>
  <si>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</si>
  <si>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</si>
  <si>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</si>
  <si>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</si>
  <si>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</si>
  <si>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</si>
  <si>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</si>
  <si>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</si>
  <si>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</si>
  <si>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</si>
  <si>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</si>
  <si>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</si>
  <si>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</si>
  <si>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</si>
  <si>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</si>
  <si>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</si>
  <si>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</si>
  <si>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</si>
  <si>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</si>
  <si>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</si>
  <si>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</si>
  <si>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</si>
  <si>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</si>
  <si>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</si>
  <si>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</si>
  <si>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</si>
  <si>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</si>
  <si>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</si>
  <si>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</si>
  <si>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</si>
  <si>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</si>
  <si>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</si>
  <si>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</si>
  <si>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</si>
  <si>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</si>
  <si>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</si>
  <si>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</si>
  <si>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</si>
  <si>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</si>
  <si>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</si>
  <si>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</si>
  <si>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</si>
  <si>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</si>
  <si>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</si>
  <si>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</si>
  <si>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</si>
  <si>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</si>
  <si>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</si>
  <si>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</si>
  <si>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</si>
  <si>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</si>
  <si>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</si>
  <si>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</si>
  <si>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</si>
  <si>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</si>
  <si>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</si>
  <si>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</si>
  <si>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</si>
  <si>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</si>
  <si>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</si>
  <si>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</si>
  <si>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</si>
  <si>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</si>
  <si>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</si>
  <si>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</si>
  <si>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</si>
  <si>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</si>
  <si>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</si>
  <si>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</si>
  <si>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</si>
  <si>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</si>
  <si>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</si>
  <si>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</si>
  <si>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</si>
  <si>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</si>
  <si>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</si>
  <si>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</si>
  <si>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</si>
  <si>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</si>
  <si>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</si>
  <si>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</si>
  <si>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</si>
  <si>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</si>
  <si>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</si>
  <si>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</si>
  <si>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</si>
  <si>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</si>
  <si>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</si>
  <si>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</si>
  <si>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</si>
  <si>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</si>
  <si>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</si>
  <si>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</si>
  <si>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</si>
  <si>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</si>
  <si>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</si>
  <si>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</si>
  <si>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</si>
  <si>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</si>
  <si>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</si>
  <si>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</si>
  <si>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</si>
  <si>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</si>
  <si>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</si>
  <si>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</si>
  <si>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</si>
  <si>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</si>
  <si>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</si>
  <si>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</si>
  <si>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</si>
  <si>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</si>
  <si>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</si>
  <si>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</si>
  <si>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</si>
  <si>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</si>
  <si>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</si>
  <si>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</si>
  <si>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</si>
  <si>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</si>
  <si>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</si>
  <si>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</si>
  <si>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</si>
  <si>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</si>
  <si>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</si>
  <si>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</si>
  <si>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</si>
  <si>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</si>
  <si>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</si>
  <si>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</si>
  <si>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</si>
  <si>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</si>
  <si>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</si>
  <si>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</si>
  <si>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</si>
  <si>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</si>
  <si>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</si>
  <si>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</si>
  <si>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</si>
  <si>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</si>
  <si>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</si>
  <si>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</si>
  <si>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</si>
  <si>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</si>
  <si>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</si>
  <si>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</si>
  <si>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</si>
  <si>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</si>
  <si>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</si>
  <si>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</si>
  <si>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</si>
  <si>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</si>
  <si>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</si>
  <si>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</si>
  <si>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</si>
  <si>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</si>
  <si>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</si>
  <si>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</si>
  <si>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</si>
  <si>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</si>
  <si>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</si>
  <si>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</si>
  <si>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</si>
  <si>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</si>
  <si>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</si>
  <si>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</si>
  <si>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</si>
  <si>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</si>
  <si>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</si>
  <si>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</si>
  <si>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</si>
  <si>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</si>
  <si>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</si>
  <si>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</si>
  <si>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</si>
  <si>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</si>
  <si>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</si>
  <si>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</si>
  <si>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</si>
  <si>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</si>
  <si>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</si>
  <si>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</si>
  <si>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</si>
  <si>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</si>
  <si>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</si>
  <si>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</si>
  <si>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</si>
  <si>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</si>
  <si>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</si>
  <si>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</si>
  <si>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</si>
  <si>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</si>
  <si>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</si>
  <si>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</si>
  <si>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</si>
  <si>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</si>
  <si>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</si>
  <si>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</si>
  <si>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</si>
  <si>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</si>
  <si>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</si>
  <si>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</si>
  <si>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</si>
  <si>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</si>
  <si>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</si>
  <si>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</si>
  <si>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</si>
  <si>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</si>
  <si>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</si>
  <si>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</si>
  <si>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</si>
  <si>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</si>
  <si>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</si>
  <si>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</si>
  <si>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</si>
  <si>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</si>
  <si>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</si>
  <si>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</si>
  <si>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</si>
  <si>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</si>
  <si>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</si>
  <si>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</si>
  <si>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</si>
  <si>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</si>
  <si>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</si>
  <si>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</si>
  <si>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</si>
  <si>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</si>
  <si>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</si>
  <si>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</si>
  <si>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</si>
  <si>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</si>
  <si>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</si>
  <si>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</si>
  <si>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</si>
  <si>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</si>
  <si>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</si>
  <si>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</si>
  <si>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</si>
  <si>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</si>
  <si>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</si>
  <si>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</si>
  <si>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</si>
  <si>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</si>
  <si>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</si>
  <si>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</si>
  <si>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</si>
  <si>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</si>
  <si>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</si>
  <si>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</si>
  <si>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</si>
  <si>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</si>
  <si>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</si>
  <si>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</si>
  <si>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</si>
  <si>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</si>
  <si>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</si>
  <si>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</si>
  <si>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</si>
  <si>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</si>
  <si>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</si>
  <si>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</si>
  <si>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</si>
  <si>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</si>
  <si>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</si>
  <si>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</si>
  <si>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</si>
  <si>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</si>
  <si>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</si>
  <si>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</si>
  <si>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</si>
  <si>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</si>
  <si>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</si>
  <si>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</si>
  <si>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</si>
  <si>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</si>
  <si>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</si>
  <si>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</si>
  <si>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</si>
  <si>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</si>
  <si>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</si>
  <si>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</si>
  <si>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</si>
  <si>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</si>
  <si>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</si>
  <si>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</si>
  <si>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</si>
  <si>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</si>
  <si>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</si>
  <si>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</si>
  <si>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</si>
  <si>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</si>
  <si>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</si>
  <si>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</si>
  <si>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</si>
  <si>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</si>
  <si>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</si>
  <si>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</si>
  <si>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</si>
  <si>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</si>
  <si>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</si>
  <si>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</si>
  <si>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</si>
  <si>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</si>
  <si>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</si>
  <si>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</si>
  <si>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</si>
  <si>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</si>
  <si>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</si>
  <si>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</si>
  <si>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</si>
  <si>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</si>
  <si>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</si>
  <si>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</si>
  <si>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</si>
  <si>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</si>
  <si>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</si>
  <si>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</si>
  <si>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</si>
  <si>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</si>
  <si>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</si>
  <si>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</si>
  <si>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</si>
  <si>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</si>
  <si>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</si>
  <si>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</si>
  <si>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</si>
  <si>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</si>
  <si>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</si>
  <si>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</si>
  <si>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</si>
  <si>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</si>
  <si>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</si>
  <si>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</si>
  <si>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</si>
  <si>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</si>
  <si>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</si>
  <si>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</si>
  <si>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</si>
  <si>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</si>
  <si>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</si>
  <si>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</si>
  <si>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</si>
  <si>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</si>
  <si>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</si>
  <si>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</si>
  <si>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</si>
  <si>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</si>
  <si>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</si>
  <si>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</si>
  <si>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</si>
  <si>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</si>
  <si>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</si>
  <si>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</si>
  <si>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</si>
  <si>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</si>
  <si>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</si>
  <si>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</si>
  <si>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</si>
  <si>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</si>
  <si>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</si>
  <si>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</si>
  <si>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</si>
  <si>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</si>
  <si>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</si>
  <si>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</si>
  <si>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</si>
  <si>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</si>
  <si>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</si>
  <si>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</si>
  <si>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</si>
  <si>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</si>
  <si>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</si>
  <si>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</si>
  <si>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</si>
  <si>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</si>
  <si>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</si>
  <si>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</si>
  <si>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</si>
  <si>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</si>
  <si>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</si>
  <si>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</si>
  <si>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</si>
  <si>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</si>
  <si>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</si>
  <si>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</si>
  <si>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</si>
  <si>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</si>
  <si>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</si>
  <si>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</si>
  <si>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</si>
  <si>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</si>
  <si>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</si>
  <si>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</si>
  <si>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</si>
  <si>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</si>
  <si>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</si>
  <si>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</si>
  <si>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</si>
  <si>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</si>
  <si>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</si>
  <si>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</si>
  <si>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</si>
  <si>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</si>
  <si>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</si>
  <si>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</si>
  <si>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</si>
  <si>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</si>
  <si>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</si>
  <si>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</si>
  <si>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</si>
  <si>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</si>
  <si>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</si>
  <si>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</si>
  <si>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</si>
  <si>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</si>
  <si>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</si>
  <si>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</si>
  <si>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</si>
  <si>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</si>
  <si>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</si>
  <si>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</si>
  <si>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</si>
  <si>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</si>
  <si>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</si>
  <si>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</si>
  <si>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</si>
  <si>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</si>
  <si>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</si>
  <si>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</si>
  <si>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</si>
  <si>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</si>
  <si>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</si>
  <si>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</si>
  <si>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</si>
  <si>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</si>
  <si>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</si>
  <si>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</si>
  <si>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</si>
  <si>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</si>
  <si>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</si>
  <si>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</si>
  <si>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</si>
  <si>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</si>
  <si>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</si>
  <si>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</si>
  <si>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</si>
  <si>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</si>
  <si>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</si>
  <si>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</si>
  <si>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</si>
  <si>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</si>
  <si>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</si>
  <si>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</si>
  <si>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</si>
  <si>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</si>
  <si>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</si>
  <si>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</si>
  <si>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</si>
  <si>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</si>
  <si>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</si>
  <si>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</si>
  <si>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</si>
  <si>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</si>
  <si>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</si>
  <si>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</si>
  <si>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</si>
  <si>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</si>
  <si>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</si>
  <si>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</si>
  <si>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</si>
  <si>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</si>
  <si>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</si>
  <si>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</si>
  <si>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</si>
  <si>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</si>
  <si>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</si>
  <si>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</si>
  <si>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</si>
  <si>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</si>
  <si>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</si>
  <si>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</si>
  <si>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</si>
  <si>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</si>
  <si>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</si>
  <si>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</si>
  <si>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</si>
  <si>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</si>
  <si>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</si>
  <si>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</si>
  <si>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</si>
  <si>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</si>
  <si>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</si>
  <si>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</si>
  <si>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</si>
  <si>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</si>
  <si>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</si>
  <si>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</si>
  <si>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</si>
  <si>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</si>
  <si>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</si>
  <si>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</si>
  <si>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</si>
  <si>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</si>
  <si>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</si>
  <si>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</si>
  <si>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</si>
  <si>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</si>
  <si>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</si>
  <si>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</si>
  <si>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</si>
  <si>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</si>
  <si>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</si>
  <si>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</si>
  <si>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</si>
  <si>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</si>
  <si>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</si>
  <si>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</si>
  <si>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</si>
  <si>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</si>
  <si>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</si>
  <si>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</si>
  <si>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</si>
  <si>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</si>
  <si>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</si>
  <si>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</si>
  <si>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</si>
  <si>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</si>
  <si>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</si>
  <si>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</si>
  <si>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</si>
  <si>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</si>
  <si>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</si>
  <si>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</si>
  <si>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</si>
  <si>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</si>
  <si>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</si>
  <si>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</si>
  <si>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</si>
  <si>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</si>
  <si>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</si>
  <si>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</si>
  <si>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</si>
  <si>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</si>
  <si>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</si>
  <si>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</si>
  <si>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</si>
  <si>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</si>
  <si>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</si>
  <si>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</si>
  <si>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</si>
  <si>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</si>
  <si>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</si>
  <si>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</si>
  <si>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</si>
  <si>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</si>
  <si>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</si>
  <si>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</si>
  <si>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</si>
  <si>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</si>
  <si>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</si>
  <si>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</si>
  <si>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</si>
  <si>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</si>
  <si>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</si>
  <si>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</si>
  <si>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</si>
  <si>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</si>
  <si>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</si>
  <si>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</si>
  <si>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</si>
  <si>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</si>
  <si>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</si>
  <si>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</si>
  <si>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</si>
  <si>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</si>
  <si>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</si>
  <si>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</si>
  <si>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</si>
  <si>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</si>
  <si>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</si>
  <si>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</si>
  <si>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</si>
  <si>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</si>
  <si>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</si>
  <si>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</si>
  <si>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</si>
  <si>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</si>
  <si>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</si>
  <si>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</si>
  <si>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</si>
  <si>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</si>
  <si>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</si>
  <si>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</si>
  <si>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</si>
  <si>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</si>
  <si>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</si>
  <si>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</si>
  <si>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</si>
  <si>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</si>
  <si>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</si>
  <si>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</si>
  <si>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</si>
  <si>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</si>
  <si>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</si>
  <si>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</si>
  <si>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</si>
  <si>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</si>
  <si>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</si>
  <si>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</si>
  <si>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</si>
  <si>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</si>
  <si>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</si>
  <si>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</si>
  <si>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</si>
  <si>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</si>
  <si>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</si>
  <si>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</si>
  <si>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</si>
  <si>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</si>
  <si>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</si>
  <si>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</si>
  <si>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</si>
  <si>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</si>
  <si>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</si>
  <si>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</si>
  <si>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</si>
  <si>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</si>
  <si>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</si>
  <si>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</si>
  <si>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</si>
  <si>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</si>
  <si>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</si>
  <si>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</si>
  <si>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</si>
  <si>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</si>
  <si>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</si>
  <si>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</si>
  <si>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</si>
  <si>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</si>
  <si>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</si>
  <si>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</si>
  <si>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</si>
  <si>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</si>
  <si>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</si>
  <si>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</si>
  <si>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</si>
  <si>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</si>
  <si>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</si>
  <si>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</si>
  <si>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</si>
  <si>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</si>
  <si>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</si>
  <si>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</si>
  <si>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</si>
  <si>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</si>
  <si>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</si>
  <si>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</si>
  <si>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</si>
  <si>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</si>
  <si>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</si>
  <si>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</si>
  <si>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</si>
  <si>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</si>
  <si>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</si>
  <si>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</si>
  <si>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</si>
  <si>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</si>
  <si>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</si>
  <si>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</si>
  <si>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</si>
  <si>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</si>
  <si>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</si>
  <si>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</si>
  <si>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</si>
  <si>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</si>
  <si>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</si>
  <si>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</si>
  <si>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</si>
  <si>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</si>
  <si>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</si>
  <si>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</si>
  <si>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</si>
  <si>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</si>
  <si>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</si>
  <si>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</si>
  <si>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</si>
  <si>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</si>
  <si>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</si>
  <si>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</si>
  <si>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</si>
  <si>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</si>
  <si>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</si>
  <si>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</si>
  <si>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</si>
  <si>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</si>
  <si>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</si>
  <si>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</si>
  <si>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</si>
  <si>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</si>
  <si>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</si>
  <si>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</si>
  <si>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</si>
  <si>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</si>
  <si>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</si>
  <si>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</si>
  <si>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</si>
  <si>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</si>
  <si>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</si>
  <si>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</si>
  <si>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</si>
  <si>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</si>
  <si>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</si>
  <si>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</si>
  <si>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</si>
  <si>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</si>
  <si>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</si>
  <si>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</si>
  <si>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</si>
  <si>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</si>
  <si>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</si>
  <si>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</si>
  <si>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</si>
  <si>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</si>
  <si>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</si>
  <si>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</si>
  <si>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</si>
  <si>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</si>
  <si>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</si>
  <si>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</si>
  <si>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</si>
  <si>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</si>
  <si>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</si>
  <si>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</si>
  <si>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</si>
  <si>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</si>
  <si>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</si>
  <si>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</si>
  <si>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</si>
  <si>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</si>
  <si>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</si>
  <si>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</si>
  <si>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</si>
  <si>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</si>
  <si>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</si>
  <si>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</si>
  <si>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</si>
  <si>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</si>
  <si>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</si>
  <si>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</si>
  <si>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</si>
  <si>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</si>
  <si>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</si>
  <si>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</si>
  <si>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</si>
  <si>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</si>
  <si>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</si>
  <si>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</si>
  <si>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</si>
  <si>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</si>
  <si>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</si>
  <si>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</si>
  <si>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</si>
  <si>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</si>
  <si>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</si>
  <si>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</si>
  <si>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</si>
  <si>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</si>
  <si>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</si>
  <si>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</si>
  <si>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</si>
  <si>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</si>
  <si>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</si>
  <si>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</si>
  <si>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</si>
  <si>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</si>
  <si>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</si>
  <si>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</si>
  <si>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</si>
  <si>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</si>
  <si>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</si>
  <si>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</si>
  <si>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</si>
  <si>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</si>
  <si>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</si>
  <si>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</si>
  <si>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</si>
  <si>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</si>
  <si>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</si>
  <si>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</si>
  <si>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</si>
  <si>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</si>
  <si>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</si>
  <si>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</si>
  <si>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</si>
  <si>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</si>
  <si>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</si>
  <si>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</si>
  <si>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</si>
  <si>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</si>
  <si>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</si>
  <si>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</si>
  <si>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</si>
  <si>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</si>
  <si>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</si>
  <si>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</si>
  <si>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</si>
  <si>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</si>
  <si>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</si>
  <si>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</si>
  <si>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</si>
  <si>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</si>
  <si>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</si>
  <si>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</si>
  <si>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</si>
  <si>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</si>
  <si>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</si>
  <si>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</si>
  <si>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</si>
  <si>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</si>
  <si>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</si>
  <si>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</si>
  <si>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</si>
  <si>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</si>
  <si>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</si>
  <si>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</si>
  <si>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</si>
  <si>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</si>
  <si>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</si>
  <si>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</si>
  <si>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</si>
  <si>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</si>
  <si>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</si>
  <si>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</si>
  <si>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</si>
  <si>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</si>
  <si>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</si>
  <si>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</si>
  <si>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</si>
  <si>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</si>
  <si>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</si>
  <si>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</si>
  <si>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</si>
  <si>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</si>
  <si>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</si>
  <si>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</si>
  <si>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</si>
  <si>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</si>
  <si>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</si>
  <si>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</si>
  <si>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</si>
  <si>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</si>
  <si>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</si>
  <si>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</si>
  <si>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</si>
  <si>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</si>
  <si>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</si>
  <si>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</si>
  <si>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</si>
  <si>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</si>
  <si>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</si>
  <si>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</si>
  <si>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</si>
  <si>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</si>
  <si>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</si>
  <si>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</si>
  <si>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</si>
  <si>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</si>
  <si>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</si>
  <si>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</si>
  <si>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</si>
  <si>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</si>
  <si>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</si>
  <si>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</si>
  <si>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</si>
  <si>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</si>
  <si>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</si>
  <si>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</si>
  <si>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</si>
  <si>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</si>
  <si>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</si>
  <si>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</si>
  <si>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</si>
  <si>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</si>
  <si>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</si>
  <si>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</si>
  <si>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</si>
  <si>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</si>
  <si>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</si>
  <si>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</si>
  <si>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</si>
  <si>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</si>
  <si>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</si>
  <si>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</si>
  <si>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</si>
  <si>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</si>
  <si>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</si>
  <si>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</si>
  <si>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</si>
  <si>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</si>
  <si>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</si>
  <si>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</si>
  <si>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</si>
  <si>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</si>
  <si>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</si>
  <si>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</si>
  <si>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</si>
  <si>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</si>
  <si>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</si>
  <si>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</si>
  <si>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</si>
  <si>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</si>
  <si>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</si>
  <si>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</si>
  <si>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</si>
  <si>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</si>
  <si>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</si>
  <si>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</si>
  <si>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</si>
  <si>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</si>
  <si>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</si>
  <si>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</si>
  <si>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</si>
  <si>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</si>
  <si>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</si>
  <si>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</si>
  <si>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</si>
  <si>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</si>
  <si>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</si>
  <si>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</si>
  <si>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</si>
  <si>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</si>
  <si>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</si>
  <si>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</si>
  <si>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</si>
  <si>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</si>
  <si>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</si>
  <si>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</si>
  <si>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</si>
  <si>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</si>
  <si>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</si>
  <si>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</si>
  <si>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</si>
  <si>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</si>
  <si>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</si>
  <si>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</si>
  <si>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</si>
  <si>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</si>
  <si>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</si>
  <si>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</si>
  <si>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</si>
  <si>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</si>
  <si>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</si>
  <si>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</si>
  <si>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</si>
  <si>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</si>
  <si>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</si>
  <si>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</si>
  <si>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</si>
  <si>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</si>
  <si>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</si>
  <si>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</si>
  <si>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</si>
  <si>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</si>
  <si>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</si>
  <si>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</si>
  <si>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</si>
  <si>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</si>
  <si>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</si>
  <si>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</si>
  <si>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</si>
  <si>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</si>
  <si>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</si>
  <si>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</si>
  <si>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</si>
  <si>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</si>
  <si>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</si>
  <si>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</si>
  <si>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</si>
  <si>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</si>
  <si>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</si>
  <si>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</si>
  <si>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</si>
  <si>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</si>
  <si>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</si>
  <si>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</si>
  <si>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</si>
  <si>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</si>
  <si>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</si>
  <si>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</si>
  <si>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</si>
  <si>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</si>
  <si>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</si>
  <si>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</si>
  <si>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</si>
  <si>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</si>
  <si>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</si>
  <si>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</si>
  <si>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</si>
  <si>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</si>
  <si>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</si>
  <si>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</si>
  <si>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</si>
  <si>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</si>
  <si>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</si>
  <si>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</si>
  <si>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</si>
  <si>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</si>
  <si>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</si>
  <si>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</si>
  <si>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</si>
  <si>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</si>
  <si>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</si>
  <si>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</si>
  <si>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</si>
  <si>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</si>
  <si>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</si>
  <si>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</si>
  <si>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</si>
  <si>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</si>
  <si>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</si>
  <si>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</si>
  <si>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</si>
  <si>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</si>
  <si>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</si>
  <si>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</si>
  <si>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</si>
  <si>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</si>
  <si>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</si>
  <si>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</si>
  <si>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</si>
  <si>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</si>
  <si>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</si>
  <si>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</si>
  <si>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</si>
  <si>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</si>
  <si>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</si>
  <si>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</si>
  <si>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</si>
  <si>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</si>
  <si>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</si>
  <si>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</si>
  <si>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</si>
  <si>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</si>
  <si>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</si>
  <si>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</si>
  <si>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</si>
  <si>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</si>
  <si>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</si>
  <si>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</si>
  <si>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</si>
  <si>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</si>
  <si>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</si>
  <si>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</si>
  <si>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</si>
  <si>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</si>
  <si>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</si>
  <si>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</si>
  <si>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</si>
  <si>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</si>
  <si>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</si>
  <si>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</si>
  <si>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</si>
  <si>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</si>
  <si>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</si>
  <si>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</si>
  <si>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</si>
  <si>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</si>
  <si>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</si>
  <si>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</si>
  <si>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</si>
  <si>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</si>
  <si>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</si>
  <si>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</si>
  <si>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</si>
  <si>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</si>
  <si>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</si>
  <si>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</si>
  <si>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</si>
  <si>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</si>
  <si>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</si>
  <si>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</si>
  <si>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</si>
  <si>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</si>
  <si>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</si>
  <si>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</si>
  <si>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</si>
  <si>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</si>
  <si>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</si>
  <si>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</si>
  <si>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</si>
  <si>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</si>
  <si>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</si>
  <si>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</si>
  <si>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</si>
  <si>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</si>
  <si>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</si>
  <si>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</si>
  <si>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</si>
  <si>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</si>
  <si>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</si>
  <si>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</si>
  <si>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</si>
  <si>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</si>
  <si>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</si>
  <si>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</si>
  <si>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</si>
  <si>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</si>
  <si>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</si>
  <si>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</si>
  <si>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</si>
  <si>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</si>
  <si>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</si>
  <si>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</si>
  <si>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</si>
  <si>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</si>
  <si>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</si>
  <si>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</si>
  <si>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</si>
  <si>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</si>
  <si>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</si>
  <si>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</si>
  <si>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</si>
  <si>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</si>
  <si>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</si>
  <si>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</si>
  <si>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</si>
  <si>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</si>
  <si>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</si>
  <si>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</si>
  <si>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</si>
  <si>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</si>
  <si>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</si>
  <si>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</si>
  <si>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</si>
  <si>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</si>
  <si>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</si>
  <si>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</si>
  <si>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</si>
  <si>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</si>
  <si>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</si>
  <si>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</si>
  <si>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</si>
  <si>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</si>
  <si>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</si>
  <si>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</si>
  <si>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</si>
  <si>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</si>
  <si>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</si>
  <si>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</si>
  <si>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</si>
  <si>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</si>
  <si>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</si>
  <si>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</si>
  <si>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</si>
  <si>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</si>
  <si>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</si>
  <si>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</si>
  <si>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</si>
  <si>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</si>
  <si>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</si>
  <si>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</si>
  <si>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</si>
  <si>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</si>
  <si>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</si>
  <si>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</si>
  <si>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</si>
  <si>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</si>
  <si>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</si>
  <si>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</si>
  <si>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</si>
  <si>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</si>
  <si>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</si>
  <si>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</si>
  <si>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</si>
  <si>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</si>
  <si>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</si>
  <si>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</si>
  <si>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</si>
  <si>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</si>
  <si>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</si>
  <si>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</si>
  <si>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</si>
  <si>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</si>
  <si>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</si>
  <si>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</si>
  <si>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</si>
  <si>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</si>
  <si>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</si>
  <si>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</si>
  <si>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</si>
  <si>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</si>
  <si>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</si>
  <si>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</si>
  <si>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</si>
  <si>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</si>
  <si>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</si>
  <si>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</si>
  <si>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</si>
  <si>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</si>
  <si>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</si>
  <si>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</si>
  <si>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</si>
  <si>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</si>
  <si>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</si>
  <si>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</si>
  <si>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</si>
  <si>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</si>
  <si>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</si>
  <si>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</si>
  <si>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</si>
  <si>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</si>
  <si>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</si>
  <si>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</si>
  <si>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</si>
  <si>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</si>
  <si>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</si>
  <si>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</si>
  <si>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</si>
  <si>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</si>
  <si>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</si>
  <si>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</si>
  <si>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</si>
  <si>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</si>
  <si>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</si>
  <si>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</si>
  <si>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</si>
  <si>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</si>
  <si>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</si>
  <si>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</si>
  <si>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</si>
  <si>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</si>
  <si>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</si>
  <si>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</si>
  <si>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</si>
  <si>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</si>
  <si>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</si>
  <si>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</si>
  <si>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</si>
  <si>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</si>
  <si>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</si>
  <si>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</si>
  <si>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</si>
  <si>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</si>
  <si>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</si>
  <si>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</si>
  <si>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</si>
  <si>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</si>
  <si>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</si>
  <si>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</si>
  <si>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</si>
  <si>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</si>
  <si>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</si>
  <si>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</si>
  <si>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</si>
  <si>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</si>
  <si>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</si>
  <si>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</si>
  <si>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</si>
  <si>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</si>
  <si>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</si>
  <si>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</si>
  <si>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</si>
  <si>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</si>
  <si>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</si>
  <si>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</si>
  <si>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</si>
  <si>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</si>
  <si>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</si>
  <si>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</si>
  <si>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</si>
  <si>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</si>
  <si>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</si>
  <si>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</si>
  <si>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</si>
  <si>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</si>
  <si>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</si>
  <si>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</si>
  <si>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</si>
  <si>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</si>
  <si>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</si>
  <si>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</si>
  <si>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</si>
  <si>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</si>
  <si>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</si>
  <si>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</si>
  <si>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</si>
  <si>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</si>
  <si>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</si>
  <si>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</si>
  <si>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</si>
  <si>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</si>
  <si>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</si>
  <si>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</si>
  <si>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</si>
  <si>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</si>
  <si>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</si>
  <si>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</si>
  <si>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</si>
  <si>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</si>
  <si>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</si>
  <si>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</si>
  <si>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</si>
  <si>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</si>
  <si>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</si>
  <si>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</si>
  <si>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</si>
  <si>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</si>
  <si>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</si>
  <si>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</si>
  <si>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</si>
  <si>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</si>
  <si>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</si>
  <si>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</si>
  <si>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</si>
  <si>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</si>
  <si>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</si>
  <si>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</si>
  <si>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</si>
  <si>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</si>
  <si>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</si>
  <si>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</si>
  <si>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</si>
  <si>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</si>
  <si>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</si>
  <si>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</si>
  <si>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</si>
  <si>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</si>
  <si>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</si>
  <si>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</si>
  <si>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</si>
  <si>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</si>
  <si>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</si>
  <si>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</si>
  <si>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</si>
  <si>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</si>
  <si>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</si>
  <si>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</si>
  <si>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</si>
  <si>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</si>
  <si>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</si>
  <si>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</si>
  <si>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</si>
  <si>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</si>
  <si>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</si>
  <si>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</si>
  <si>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</si>
  <si>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</si>
  <si>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</si>
  <si>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</si>
  <si>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</si>
  <si>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</si>
  <si>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</si>
  <si>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</si>
  <si>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</si>
  <si>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</si>
  <si>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</si>
  <si>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</si>
  <si>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</si>
  <si>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</si>
  <si>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</si>
  <si>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</si>
  <si>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</si>
  <si>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</si>
  <si>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</si>
  <si>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</si>
  <si>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</si>
  <si>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</si>
  <si>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</si>
  <si>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</si>
  <si>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</si>
  <si>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</si>
  <si>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</si>
  <si>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</si>
  <si>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</si>
  <si>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</si>
  <si>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</si>
  <si>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</si>
  <si>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</si>
  <si>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</si>
  <si>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</si>
  <si>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</si>
  <si>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</si>
  <si>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</si>
  <si>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</si>
  <si>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</si>
  <si>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</si>
  <si>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</si>
  <si>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</si>
  <si>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</si>
  <si>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</si>
  <si>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</si>
  <si>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</si>
  <si>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</si>
  <si>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</si>
  <si>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</si>
  <si>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</si>
  <si>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</si>
  <si>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</si>
  <si>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</si>
  <si>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</si>
  <si>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</si>
  <si>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</si>
  <si>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</si>
  <si>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</si>
  <si>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</si>
  <si>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</si>
  <si>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</si>
  <si>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</si>
  <si>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</si>
  <si>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</si>
  <si>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</si>
  <si>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</si>
  <si>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</si>
  <si>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</si>
  <si>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</si>
  <si>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</si>
  <si>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</si>
  <si>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</si>
  <si>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</si>
  <si>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</si>
  <si>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</si>
  <si>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</si>
  <si>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</si>
  <si>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</si>
  <si>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</si>
  <si>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</si>
  <si>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</si>
  <si>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</si>
  <si>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</si>
  <si>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</si>
  <si>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</si>
  <si>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</si>
  <si>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</si>
  <si>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</si>
  <si>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</si>
  <si>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</si>
  <si>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</si>
  <si>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</si>
  <si>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</si>
  <si>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</si>
  <si>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</si>
  <si>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</si>
  <si>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</si>
  <si>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</si>
  <si>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</si>
  <si>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</si>
  <si>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</si>
  <si>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</si>
  <si>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</si>
  <si>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</si>
  <si>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</si>
  <si>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</si>
  <si>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</si>
  <si>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</si>
  <si>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</si>
  <si>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</si>
  <si>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</si>
  <si>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</si>
  <si>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</si>
  <si>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</si>
  <si>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</si>
  <si>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</si>
  <si>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</si>
  <si>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</si>
  <si>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</si>
  <si>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</si>
  <si>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</si>
  <si>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</si>
  <si>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</si>
  <si>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</si>
  <si>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</si>
  <si>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</si>
  <si>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</si>
  <si>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</si>
  <si>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</si>
  <si>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</si>
  <si>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</si>
  <si>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</si>
  <si>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</si>
  <si>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</si>
  <si>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</si>
  <si>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</si>
  <si>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</si>
  <si>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</si>
  <si>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</si>
  <si>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</si>
  <si>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</si>
  <si>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</si>
  <si>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</si>
  <si>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</si>
  <si>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</si>
  <si>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</si>
  <si>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</si>
  <si>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</si>
  <si>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</si>
  <si>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</si>
  <si>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</si>
  <si>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</si>
  <si>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</si>
  <si>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</si>
  <si>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</si>
  <si>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</si>
  <si>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</si>
  <si>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</si>
  <si>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</si>
  <si>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</si>
  <si>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</si>
  <si>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</si>
  <si>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</si>
  <si>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</si>
  <si>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</si>
  <si>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</si>
  <si>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</si>
  <si>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</si>
  <si>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</si>
  <si>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</si>
  <si>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</si>
  <si>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</si>
  <si>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</si>
  <si>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</si>
  <si>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</si>
  <si>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</si>
  <si>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</si>
  <si>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</si>
  <si>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</si>
  <si>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</si>
  <si>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</si>
  <si>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</si>
  <si>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</si>
  <si>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</si>
  <si>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</si>
  <si>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</si>
  <si>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</si>
  <si>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</si>
  <si>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</si>
  <si>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</si>
  <si>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</si>
  <si>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</si>
  <si>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</si>
  <si>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</si>
  <si>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</si>
  <si>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</si>
  <si>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</si>
  <si>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</si>
  <si>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</si>
  <si>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</si>
  <si>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</si>
  <si>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</si>
  <si>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</si>
  <si>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</si>
  <si>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</si>
  <si>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</si>
  <si>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</si>
  <si>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</si>
  <si>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</si>
  <si>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</si>
  <si>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</si>
  <si>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</si>
  <si>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</si>
  <si>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</si>
  <si>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</si>
  <si>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</si>
  <si>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</si>
  <si>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</si>
  <si>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</si>
  <si>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</si>
  <si>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</si>
  <si>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</si>
  <si>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</si>
  <si>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</si>
  <si>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</si>
  <si>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</si>
  <si>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</si>
  <si>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</si>
  <si>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</si>
  <si>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</si>
  <si>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</si>
  <si>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</si>
  <si>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</si>
  <si>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</si>
  <si>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</si>
  <si>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</si>
  <si>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</si>
  <si>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</si>
  <si>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</si>
  <si>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</si>
  <si>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</si>
  <si>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</si>
  <si>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</si>
  <si>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</si>
  <si>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</si>
  <si>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</si>
  <si>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</si>
  <si>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</si>
  <si>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</si>
  <si>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</si>
  <si>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</si>
  <si>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</si>
  <si>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</si>
  <si>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</si>
  <si>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</si>
  <si>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</si>
  <si>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</si>
  <si>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</si>
  <si>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</si>
  <si>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</si>
  <si>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</si>
  <si>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</si>
  <si>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</si>
  <si>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</si>
  <si>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</si>
  <si>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</si>
  <si>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</si>
  <si>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</si>
  <si>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</si>
  <si>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</si>
  <si>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</si>
  <si>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</si>
  <si>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</si>
  <si>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</si>
  <si>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</si>
  <si>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</si>
  <si>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</si>
  <si>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</si>
  <si>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</si>
  <si>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</si>
  <si>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</si>
  <si>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</si>
  <si>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</si>
  <si>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</si>
  <si>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</si>
  <si>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</si>
  <si>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</si>
  <si>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</si>
  <si>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</si>
  <si>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</si>
  <si>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</si>
  <si>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</si>
  <si>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</si>
  <si>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</si>
  <si>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</si>
  <si>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</si>
  <si>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</si>
  <si>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</si>
  <si>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</si>
  <si>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</si>
  <si>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</si>
  <si>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</si>
  <si>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</si>
  <si>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</si>
  <si>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</si>
  <si>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</si>
  <si>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</si>
  <si>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</si>
  <si>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</si>
  <si>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</si>
  <si>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</si>
  <si>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</si>
  <si>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</si>
  <si>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</si>
  <si>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</si>
  <si>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</si>
  <si>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</si>
  <si>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</si>
  <si>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</si>
  <si>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</si>
  <si>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</si>
  <si>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</si>
  <si>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</si>
  <si>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</si>
  <si>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</si>
  <si>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</si>
  <si>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</si>
  <si>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</si>
  <si>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</si>
  <si>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</si>
  <si>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</si>
  <si>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</si>
  <si>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</si>
  <si>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</si>
  <si>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</si>
  <si>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</si>
  <si>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</si>
  <si>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</si>
  <si>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</si>
  <si>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</si>
  <si>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</si>
  <si>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</si>
  <si>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</si>
  <si>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</si>
  <si>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</si>
  <si>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</si>
  <si>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</si>
  <si>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</si>
  <si>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</si>
  <si>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</si>
  <si>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</si>
  <si>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</si>
  <si>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</si>
  <si>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</si>
  <si>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</si>
  <si>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</si>
  <si>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</si>
  <si>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</si>
  <si>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</si>
  <si>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</si>
  <si>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</si>
  <si>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</si>
  <si>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</si>
  <si>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</si>
  <si>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</si>
  <si>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</si>
  <si>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</si>
  <si>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</si>
  <si>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</si>
  <si>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</si>
  <si>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</si>
  <si>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</si>
  <si>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</si>
  <si>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</si>
  <si>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</si>
  <si>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</si>
  <si>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</si>
  <si>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</si>
  <si>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</si>
  <si>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</si>
  <si>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</si>
  <si>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</si>
  <si>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</si>
  <si>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</si>
  <si>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</si>
  <si>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</si>
  <si>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</si>
  <si>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</si>
  <si>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</si>
  <si>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</si>
  <si>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</si>
  <si>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</si>
  <si>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</si>
  <si>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</si>
  <si>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</si>
  <si>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</si>
  <si>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</si>
  <si>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</si>
  <si>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</si>
  <si>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</si>
  <si>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</si>
  <si>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</si>
  <si>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</si>
  <si>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</si>
  <si>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</si>
  <si>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</si>
  <si>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</si>
  <si>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</si>
  <si>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</si>
  <si>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</si>
  <si>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</si>
  <si>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</si>
  <si>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</si>
  <si>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</si>
  <si>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</si>
  <si>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</si>
  <si>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</si>
  <si>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</si>
  <si>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</si>
  <si>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</si>
  <si>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</si>
  <si>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</si>
  <si>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</si>
  <si>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</si>
  <si>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</si>
  <si>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</si>
  <si>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</si>
  <si>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</si>
  <si>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</si>
  <si>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</si>
  <si>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</si>
  <si>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</si>
  <si>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</si>
  <si>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</si>
  <si>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</si>
  <si>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</si>
  <si>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</si>
  <si>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</si>
  <si>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</si>
  <si>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</si>
  <si>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</si>
  <si>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</si>
  <si>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</si>
  <si>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</si>
  <si>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</si>
  <si>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</si>
  <si>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</si>
  <si>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</si>
  <si>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</si>
  <si>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</si>
  <si>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</si>
  <si>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</si>
  <si>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</si>
  <si>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</si>
  <si>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</si>
  <si>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</si>
  <si>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</si>
  <si>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</si>
  <si>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</si>
  <si>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</si>
  <si>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</si>
  <si>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</si>
  <si>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</si>
  <si>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</si>
  <si>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</si>
  <si>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</si>
  <si>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</si>
  <si>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</si>
  <si>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</si>
  <si>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</si>
  <si>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</si>
  <si>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</si>
  <si>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</si>
  <si>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</si>
  <si>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</si>
  <si>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</si>
  <si>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</si>
  <si>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</si>
  <si>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</si>
  <si>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</si>
  <si>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</si>
  <si>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</si>
  <si>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</si>
  <si>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</si>
  <si>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</si>
  <si>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</si>
  <si>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</si>
  <si>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</si>
  <si>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</si>
  <si>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</si>
  <si>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</si>
  <si>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</si>
  <si>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</si>
  <si>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</si>
  <si>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</si>
  <si>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</si>
  <si>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</si>
  <si>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</si>
  <si>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</si>
  <si>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</si>
  <si>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</si>
  <si>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</si>
  <si>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</si>
  <si>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</si>
  <si>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</si>
  <si>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</si>
  <si>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</si>
  <si>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</si>
  <si>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</si>
  <si>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</si>
  <si>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</si>
  <si>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</si>
  <si>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</si>
  <si>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</si>
  <si>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</si>
  <si>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</si>
  <si>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</si>
  <si>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</si>
  <si>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</si>
  <si>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</si>
  <si>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</si>
  <si>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</si>
  <si>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</si>
  <si>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</si>
  <si>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</si>
  <si>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</si>
  <si>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</si>
  <si>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</si>
  <si>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</si>
  <si>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</si>
  <si>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</si>
  <si>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</si>
  <si>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</si>
  <si>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</si>
  <si>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</si>
  <si>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</si>
  <si>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</si>
  <si>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</si>
  <si>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</si>
  <si>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</si>
  <si>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</si>
  <si>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</si>
  <si>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</si>
  <si>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</si>
  <si>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</si>
  <si>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</si>
  <si>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</si>
  <si>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</si>
  <si>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</si>
  <si>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</si>
  <si>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</si>
  <si>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</si>
  <si>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</si>
  <si>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</si>
  <si>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</si>
  <si>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</si>
  <si>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</si>
  <si>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</si>
  <si>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</si>
  <si>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</si>
  <si>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</si>
  <si>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</si>
  <si>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</si>
  <si>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</si>
  <si>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</si>
  <si>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</si>
  <si>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</si>
  <si>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</si>
  <si>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</si>
  <si>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</si>
  <si>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</si>
  <si>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</si>
  <si>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</si>
  <si>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</si>
  <si>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</si>
  <si>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</si>
  <si>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</si>
  <si>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</si>
  <si>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</si>
  <si>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</si>
  <si>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</si>
  <si>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</si>
  <si>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</si>
  <si>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</si>
  <si>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</si>
  <si>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</si>
  <si>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</si>
  <si>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</si>
  <si>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</si>
  <si>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</si>
  <si>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</si>
  <si>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</si>
  <si>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</si>
  <si>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</si>
  <si>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</si>
  <si>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</si>
  <si>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</si>
  <si>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</si>
  <si>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</si>
  <si>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</si>
  <si>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</si>
  <si>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</si>
  <si>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</si>
  <si>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</si>
  <si>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</si>
  <si>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</si>
  <si>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</si>
  <si>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</si>
  <si>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</si>
  <si>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</si>
  <si>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</si>
  <si>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</si>
  <si>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</si>
  <si>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</si>
  <si>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</si>
  <si>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</si>
  <si>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</si>
  <si>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</si>
  <si>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</si>
  <si>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</si>
  <si>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</si>
  <si>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</si>
  <si>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</si>
  <si>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</si>
  <si>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</si>
  <si>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</si>
  <si>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</si>
  <si>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</si>
  <si>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</si>
  <si>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</si>
  <si>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</si>
  <si>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</si>
  <si>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</si>
  <si>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</si>
  <si>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</si>
  <si>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</si>
  <si>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</si>
  <si>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</si>
  <si>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</si>
  <si>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</si>
  <si>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</si>
  <si>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</si>
  <si>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</si>
  <si>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</si>
  <si>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</si>
  <si>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</si>
  <si>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</si>
  <si>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</si>
  <si>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</si>
  <si>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</si>
  <si>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</si>
  <si>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</si>
  <si>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</si>
  <si>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</si>
  <si>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</si>
  <si>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</si>
  <si>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</si>
  <si>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</si>
  <si>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</si>
  <si>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</si>
  <si>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</si>
  <si>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</si>
  <si>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</si>
  <si>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</si>
  <si>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</si>
  <si>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</si>
  <si>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</si>
  <si>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</si>
  <si>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</si>
  <si>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</si>
  <si>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</si>
  <si>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</si>
  <si>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</si>
  <si>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</si>
  <si>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</si>
  <si>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</si>
  <si>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</si>
  <si>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</si>
  <si>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</si>
  <si>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</si>
  <si>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</si>
  <si>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</si>
  <si>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</si>
  <si>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</si>
  <si>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</si>
  <si>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</si>
  <si>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</si>
  <si>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</si>
  <si>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</si>
  <si>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</si>
  <si>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</si>
  <si>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</si>
  <si>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</si>
  <si>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</si>
  <si>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</si>
  <si>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</si>
  <si>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</si>
  <si>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</si>
  <si>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</si>
  <si>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</si>
  <si>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</si>
  <si>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</si>
  <si>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</si>
  <si>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</si>
  <si>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</si>
  <si>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</si>
  <si>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</si>
  <si>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</si>
  <si>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</si>
  <si>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</si>
  <si>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</si>
  <si>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</si>
  <si>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</si>
  <si>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</si>
  <si>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</si>
  <si>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</si>
  <si>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</si>
  <si>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</si>
  <si>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</si>
  <si>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</si>
  <si>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</si>
  <si>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</si>
  <si>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</si>
  <si>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</si>
  <si>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</si>
  <si>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</si>
  <si>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</si>
  <si>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</si>
  <si>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</si>
  <si>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</si>
  <si>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</si>
  <si>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</si>
  <si>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</si>
  <si>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</si>
  <si>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</si>
  <si>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</si>
  <si>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</si>
  <si>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</si>
  <si>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</si>
  <si>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</si>
  <si>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</si>
  <si>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</si>
  <si>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</si>
  <si>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</si>
  <si>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</si>
  <si>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</si>
  <si>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</si>
  <si>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</si>
  <si>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</si>
  <si>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</si>
  <si>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</si>
  <si>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</si>
  <si>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</si>
  <si>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</si>
  <si>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</si>
  <si>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</si>
  <si>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</si>
  <si>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</si>
  <si>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</si>
  <si>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</si>
  <si>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</si>
  <si>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</si>
  <si>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</si>
  <si>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</si>
  <si>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</si>
  <si>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</si>
  <si>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</si>
  <si>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</si>
  <si>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</si>
  <si>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</si>
  <si>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</si>
  <si>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</si>
  <si>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</si>
  <si>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</si>
  <si>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</si>
  <si>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</si>
  <si>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</si>
  <si>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</si>
  <si>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</si>
  <si>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</si>
  <si>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</si>
  <si>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</si>
  <si>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</si>
  <si>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</si>
  <si>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</si>
  <si>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</si>
  <si>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</si>
  <si>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</si>
  <si>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</si>
  <si>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</si>
  <si>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</si>
  <si>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</si>
  <si>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</si>
  <si>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</si>
  <si>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</si>
  <si>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</si>
  <si>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</si>
  <si>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</si>
  <si>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</si>
  <si>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</si>
  <si>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</si>
  <si>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</si>
  <si>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</si>
  <si>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</si>
  <si>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</si>
  <si>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</si>
  <si>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</si>
  <si>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</si>
  <si>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</si>
  <si>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</si>
  <si>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</si>
  <si>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</si>
  <si>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</si>
  <si>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</si>
  <si>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</si>
  <si>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</si>
  <si>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</si>
  <si>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</si>
  <si>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</si>
  <si>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</si>
  <si>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</si>
  <si>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</si>
  <si>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</si>
  <si>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</si>
  <si>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</si>
  <si>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</si>
  <si>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</si>
  <si>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</si>
  <si>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</si>
  <si>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</si>
  <si>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</si>
  <si>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</si>
  <si>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</si>
  <si>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</si>
  <si>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</si>
  <si>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</si>
  <si>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</si>
  <si>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</si>
  <si>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</si>
  <si>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</si>
  <si>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</si>
  <si>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</si>
  <si>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</si>
  <si>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</si>
  <si>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</si>
  <si>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</si>
  <si>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</si>
  <si>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</si>
  <si>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</si>
  <si>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</si>
  <si>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</si>
  <si>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</si>
  <si>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</si>
  <si>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</si>
  <si>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</si>
  <si>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</si>
  <si>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</si>
  <si>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</si>
  <si>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</si>
  <si>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</si>
  <si>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</si>
  <si>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</si>
  <si>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</si>
  <si>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</si>
  <si>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</si>
  <si>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</si>
  <si>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</si>
  <si>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</si>
  <si>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</si>
  <si>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</si>
  <si>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</si>
  <si>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</si>
  <si>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</si>
  <si>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</si>
  <si>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</si>
  <si>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</si>
  <si>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</si>
  <si>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</si>
  <si>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</si>
  <si>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</si>
  <si>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</si>
  <si>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</si>
  <si>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</si>
  <si>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</si>
  <si>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</si>
  <si>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</si>
  <si>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</si>
  <si>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</si>
  <si>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</si>
  <si>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</si>
  <si>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</si>
  <si>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</si>
  <si>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</si>
  <si>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</si>
  <si>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</si>
  <si>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</si>
  <si>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</si>
  <si>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</si>
  <si>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</si>
  <si>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</si>
  <si>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</si>
  <si>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</si>
  <si>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</si>
  <si>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</si>
  <si>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</si>
  <si>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</si>
  <si>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</si>
  <si>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</si>
  <si>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</si>
  <si>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</si>
  <si>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</si>
  <si>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</si>
  <si>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</si>
  <si>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</si>
  <si>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</si>
  <si>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</si>
  <si>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</si>
  <si>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</si>
  <si>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</si>
  <si>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</si>
  <si>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</si>
  <si>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</si>
  <si>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</si>
  <si>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</si>
  <si>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</si>
  <si>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</si>
  <si>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</si>
  <si>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</si>
  <si>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</si>
  <si>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</si>
  <si>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</si>
  <si>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</si>
  <si>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</si>
  <si>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</si>
  <si>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</si>
  <si>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</si>
  <si>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</si>
  <si>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</si>
  <si>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</si>
  <si>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</si>
  <si>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</si>
  <si>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</si>
  <si>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</si>
  <si>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</si>
  <si>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</si>
  <si>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</si>
  <si>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</si>
  <si>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</si>
  <si>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</si>
  <si>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</si>
  <si>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</si>
  <si>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</si>
  <si>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</si>
  <si>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</si>
  <si>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</si>
  <si>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</si>
  <si>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</si>
  <si>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</si>
  <si>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</si>
  <si>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</si>
  <si>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</si>
  <si>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</si>
  <si>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</si>
  <si>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</si>
  <si>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</si>
  <si>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</si>
  <si>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</si>
  <si>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</si>
  <si>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</si>
  <si>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</si>
  <si>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</si>
  <si>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</si>
  <si>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</si>
  <si>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</si>
  <si>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</si>
  <si>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</si>
  <si>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</si>
  <si>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</si>
  <si>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</si>
  <si>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</si>
  <si>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</si>
  <si>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</si>
  <si>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</si>
  <si>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</si>
  <si>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</si>
  <si>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</si>
  <si>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</si>
  <si>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</si>
  <si>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</si>
  <si>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</si>
  <si>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</si>
  <si>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</si>
  <si>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</si>
  <si>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</si>
  <si>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</si>
  <si>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</si>
  <si>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</si>
  <si>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</si>
  <si>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</si>
  <si>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</si>
  <si>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</si>
  <si>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</si>
  <si>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</si>
  <si>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</si>
  <si>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</si>
  <si>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</si>
  <si>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</si>
  <si>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</si>
  <si>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</si>
  <si>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</si>
  <si>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</si>
  <si>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</si>
  <si>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</si>
  <si>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</si>
  <si>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</si>
  <si>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</si>
  <si>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</si>
  <si>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</si>
  <si>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</si>
  <si>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</si>
  <si>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</si>
  <si>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</si>
  <si>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</si>
  <si>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</si>
  <si>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</si>
  <si>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</si>
  <si>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</si>
  <si>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</si>
  <si>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</si>
  <si>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</si>
  <si>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</si>
  <si>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</si>
  <si>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</si>
  <si>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</si>
  <si>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</si>
  <si>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</si>
  <si>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</si>
  <si>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</si>
  <si>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</si>
  <si>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</si>
  <si>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</si>
  <si>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</si>
  <si>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</si>
  <si>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</si>
  <si>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</si>
  <si>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</si>
  <si>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</si>
  <si>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</si>
  <si>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</si>
  <si>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</si>
  <si>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</si>
  <si>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</si>
  <si>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</si>
  <si>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</si>
  <si>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</si>
  <si>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</si>
  <si>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</si>
  <si>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</si>
  <si>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</si>
  <si>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</si>
  <si>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</si>
  <si>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</si>
  <si>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</si>
  <si>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</si>
  <si>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</si>
  <si>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</si>
  <si>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</si>
  <si>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</si>
  <si>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</si>
  <si>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</si>
  <si>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</si>
  <si>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</si>
  <si>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</si>
  <si>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</si>
  <si>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</si>
  <si>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</si>
  <si>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</si>
  <si>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</si>
  <si>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</si>
  <si>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</si>
  <si>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</si>
  <si>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</si>
  <si>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</si>
  <si>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</si>
  <si>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</si>
  <si>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</si>
  <si>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</si>
  <si>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</si>
  <si>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</si>
  <si>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</si>
  <si>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</si>
  <si>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</si>
  <si>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</si>
  <si>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</si>
  <si>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</si>
  <si>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</si>
  <si>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</si>
  <si>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</si>
  <si>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</si>
  <si>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</si>
  <si>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</si>
  <si>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</si>
  <si>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</si>
  <si>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</si>
  <si>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</si>
  <si>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</si>
  <si>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</si>
  <si>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</si>
  <si>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</si>
  <si>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</si>
  <si>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</si>
  <si>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</si>
  <si>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</si>
  <si>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</si>
  <si>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</si>
  <si>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</si>
  <si>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</si>
  <si>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</si>
  <si>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</si>
  <si>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</si>
  <si>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</si>
  <si>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</si>
  <si>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</si>
  <si>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</si>
  <si>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</si>
  <si>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</si>
  <si>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</si>
  <si>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</si>
  <si>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</si>
  <si>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</si>
  <si>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</si>
  <si>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</si>
  <si>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</si>
  <si>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</si>
  <si>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</si>
  <si>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</si>
  <si>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</si>
  <si>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</si>
  <si>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</si>
  <si>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</si>
  <si>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</si>
  <si>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</si>
  <si>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</si>
  <si>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</si>
  <si>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</si>
  <si>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</si>
  <si>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</si>
  <si>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</si>
  <si>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</si>
  <si>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</si>
  <si>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</si>
  <si>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</si>
  <si>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</si>
  <si>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</si>
  <si>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</si>
  <si>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</si>
  <si>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</si>
  <si>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</si>
  <si>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</si>
  <si>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</si>
  <si>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</si>
  <si>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</si>
  <si>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</si>
  <si>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</si>
  <si>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</si>
  <si>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</si>
  <si>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</si>
  <si>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</si>
  <si>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</si>
  <si>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</si>
  <si>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</si>
  <si>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</si>
  <si>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</si>
  <si>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</si>
  <si>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</si>
  <si>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</si>
  <si>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</si>
  <si>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</si>
  <si>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</si>
  <si>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</si>
  <si>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</si>
  <si>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</si>
  <si>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</si>
  <si>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</si>
  <si>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</si>
  <si>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</si>
  <si>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</si>
  <si>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</si>
  <si>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</si>
  <si>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</si>
  <si>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</si>
  <si>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</si>
  <si>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</si>
  <si>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</si>
  <si>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</si>
  <si>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</si>
  <si>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</si>
  <si>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</si>
  <si>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</si>
  <si>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</si>
  <si>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</si>
  <si>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</si>
  <si>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</si>
  <si>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</si>
  <si>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</si>
  <si>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</si>
  <si>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</si>
  <si>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</si>
  <si>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</si>
  <si>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</si>
  <si>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</si>
  <si>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</si>
  <si>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</si>
  <si>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</si>
  <si>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</si>
  <si>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</si>
  <si>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</si>
  <si>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</si>
  <si>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</si>
  <si>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</si>
  <si>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</si>
  <si>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</si>
  <si>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</si>
  <si>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</si>
  <si>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</si>
  <si>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</si>
  <si>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</si>
  <si>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</si>
  <si>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</si>
  <si>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</si>
  <si>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</si>
  <si>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</si>
  <si>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</si>
  <si>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</si>
  <si>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</si>
  <si>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</si>
  <si>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</si>
  <si>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</si>
  <si>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</si>
  <si>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</si>
  <si>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</si>
  <si>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</si>
  <si>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</si>
  <si>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</si>
  <si>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</si>
  <si>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</si>
  <si>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</si>
  <si>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</si>
  <si>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</si>
  <si>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</si>
  <si>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</si>
  <si>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</si>
  <si>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</si>
  <si>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</si>
  <si>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</si>
  <si>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</si>
  <si>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</si>
  <si>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</si>
  <si>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</si>
  <si>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</si>
  <si>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</si>
  <si>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</si>
  <si>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</si>
  <si>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</si>
  <si>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</si>
  <si>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</si>
  <si>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</si>
  <si>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</si>
  <si>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</si>
  <si>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</si>
  <si>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</si>
  <si>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</si>
  <si>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</si>
  <si>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</si>
  <si>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</si>
  <si>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</si>
  <si>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</si>
  <si>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</si>
  <si>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</si>
  <si>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</si>
  <si>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</si>
  <si>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</si>
  <si>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</si>
  <si>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</si>
  <si>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</si>
  <si>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</si>
  <si>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</si>
  <si>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</si>
  <si>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</si>
  <si>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</si>
  <si>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</si>
  <si>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</si>
  <si>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</si>
  <si>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</si>
  <si>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</si>
  <si>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</si>
  <si>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</si>
  <si>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</si>
  <si>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</si>
  <si>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</si>
  <si>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</si>
  <si>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</si>
  <si>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</si>
  <si>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</si>
  <si>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</si>
  <si>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</si>
  <si>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</si>
  <si>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</si>
  <si>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</si>
  <si>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</si>
  <si>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</si>
  <si>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</si>
  <si>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</si>
  <si>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</si>
  <si>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</si>
  <si>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</si>
  <si>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</si>
  <si>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</si>
  <si>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</si>
  <si>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</si>
  <si>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</si>
  <si>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</si>
  <si>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</si>
  <si>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</si>
  <si>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</si>
  <si>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</si>
  <si>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</si>
  <si>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</si>
  <si>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</si>
  <si>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</si>
  <si>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</si>
  <si>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</si>
  <si>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</si>
  <si>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</si>
  <si>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</si>
  <si>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</si>
  <si>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</si>
  <si>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</si>
  <si>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</si>
  <si>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</si>
  <si>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</si>
  <si>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</si>
  <si>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</si>
  <si>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</si>
  <si>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</si>
  <si>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</si>
  <si>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</si>
  <si>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</si>
  <si>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</si>
  <si>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</si>
  <si>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</si>
  <si>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</si>
  <si>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</si>
  <si>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</si>
  <si>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</si>
  <si>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</si>
  <si>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</si>
  <si>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</si>
  <si>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</si>
  <si>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</si>
  <si>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</si>
  <si>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</si>
  <si>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</si>
  <si>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</si>
  <si>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</si>
  <si>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</si>
  <si>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</si>
  <si>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</si>
  <si>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</si>
  <si>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</si>
  <si>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</si>
  <si>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</si>
  <si>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</si>
  <si>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</si>
  <si>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</si>
  <si>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</si>
  <si>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</si>
  <si>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</si>
  <si>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</si>
  <si>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</si>
  <si>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</si>
  <si>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</si>
  <si>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</si>
  <si>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</si>
  <si>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</si>
  <si>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</si>
  <si>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</si>
  <si>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</si>
  <si>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</si>
  <si>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</si>
  <si>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</si>
  <si>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</si>
  <si>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</si>
  <si>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</si>
  <si>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</si>
  <si>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</si>
  <si>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</si>
  <si>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</si>
  <si>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</si>
  <si>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</si>
  <si>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</si>
  <si>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</si>
  <si>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</si>
  <si>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</si>
  <si>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</si>
  <si>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</si>
  <si>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</si>
  <si>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</si>
  <si>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</si>
  <si>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</si>
  <si>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</si>
  <si>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</si>
  <si>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</si>
  <si>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</si>
  <si>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</si>
  <si>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</si>
  <si>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</si>
  <si>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</si>
  <si>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</si>
  <si>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</si>
  <si>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</si>
  <si>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</si>
  <si>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</si>
  <si>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</si>
  <si>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</si>
  <si>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</si>
  <si>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</si>
  <si>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</si>
  <si>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</si>
  <si>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</si>
  <si>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</si>
  <si>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</si>
  <si>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</si>
  <si>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</si>
  <si>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</si>
  <si>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</si>
  <si>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</si>
  <si>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</si>
  <si>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</si>
  <si>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</si>
  <si>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</si>
  <si>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</si>
  <si>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</si>
  <si>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</si>
  <si>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</si>
  <si>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</si>
  <si>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</si>
  <si>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</si>
  <si>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</si>
  <si>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</si>
  <si>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</si>
  <si>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</si>
  <si>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</si>
  <si>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</si>
  <si>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</si>
  <si>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</si>
  <si>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</si>
  <si>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</si>
  <si>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</si>
  <si>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</si>
  <si>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</si>
  <si>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</si>
  <si>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</si>
  <si>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</si>
  <si>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</si>
  <si>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</si>
  <si>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</si>
  <si>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</si>
  <si>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</si>
  <si>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</si>
  <si>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</si>
  <si>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</si>
  <si>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</si>
  <si>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</si>
  <si>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</si>
  <si>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</si>
  <si>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</si>
  <si>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</si>
  <si>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</si>
  <si>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</si>
  <si>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</si>
  <si>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</si>
  <si>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</si>
  <si>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</si>
  <si>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</si>
  <si>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</si>
  <si>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</si>
  <si>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</si>
  <si>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</si>
  <si>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</si>
  <si>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</si>
  <si>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</si>
  <si>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</si>
  <si>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</si>
  <si>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</si>
  <si>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</si>
  <si>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</si>
  <si>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</si>
  <si>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</si>
  <si>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</si>
  <si>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</si>
  <si>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</si>
  <si>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</si>
  <si>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</si>
  <si>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</si>
  <si>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</si>
  <si>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</si>
  <si>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</si>
  <si>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</si>
  <si>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</si>
  <si>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</si>
  <si>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</si>
  <si>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</si>
  <si>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</si>
  <si>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</si>
  <si>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</si>
  <si>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</si>
  <si>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</si>
  <si>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</si>
  <si>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</si>
  <si>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</si>
  <si>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</si>
  <si>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</si>
  <si>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</si>
  <si>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</si>
  <si>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</si>
  <si>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</si>
  <si>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</si>
  <si>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</si>
  <si>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</si>
  <si>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</si>
  <si>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</si>
  <si>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</si>
  <si>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</si>
  <si>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</si>
  <si>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</si>
  <si>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</si>
  <si>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</si>
  <si>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</si>
  <si>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</si>
  <si>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</si>
  <si>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</si>
  <si>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</si>
  <si>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</si>
  <si>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</si>
  <si>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</si>
  <si>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</si>
  <si>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</si>
  <si>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</si>
  <si>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</si>
  <si>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</si>
  <si>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</si>
  <si>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</si>
  <si>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</si>
  <si>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</si>
  <si>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</si>
  <si>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</si>
  <si>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</si>
  <si>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</si>
  <si>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</si>
  <si>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</si>
  <si>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</si>
  <si>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</si>
  <si>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</si>
  <si>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</si>
  <si>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</si>
  <si>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</si>
  <si>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</si>
  <si>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</si>
  <si>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</si>
  <si>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</si>
  <si>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</si>
  <si>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</si>
  <si>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</si>
  <si>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</si>
  <si>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</si>
  <si>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</si>
  <si>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</si>
  <si>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</si>
  <si>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</si>
  <si>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</si>
  <si>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</si>
  <si>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</si>
  <si>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</si>
  <si>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</si>
  <si>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</si>
  <si>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</si>
  <si>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</si>
  <si>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</si>
  <si>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</si>
  <si>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</si>
  <si>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</si>
  <si>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</si>
  <si>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</si>
  <si>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</si>
  <si>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</si>
  <si>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</si>
  <si>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</si>
  <si>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</si>
  <si>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</si>
  <si>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</si>
  <si>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</si>
  <si>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</si>
  <si>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</si>
  <si>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</si>
  <si>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</si>
  <si>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</si>
  <si>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</si>
  <si>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</si>
  <si>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</si>
  <si>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</si>
  <si>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</si>
  <si>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</si>
  <si>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</si>
  <si>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</si>
  <si>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</si>
  <si>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</si>
  <si>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</si>
  <si>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</si>
  <si>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</si>
  <si>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</si>
  <si>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</si>
  <si>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</si>
  <si>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</si>
  <si>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</si>
  <si>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</si>
  <si>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</si>
  <si>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</si>
  <si>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</si>
  <si>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</si>
  <si>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</si>
  <si>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</si>
  <si>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</si>
  <si>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</si>
  <si>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</si>
  <si>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</si>
  <si>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</si>
  <si>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</si>
  <si>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</si>
  <si>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</si>
  <si>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</si>
  <si>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</si>
  <si>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</si>
  <si>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</si>
  <si>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</si>
  <si>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</si>
  <si>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</si>
  <si>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</si>
  <si>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</si>
  <si>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</si>
  <si>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</si>
  <si>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</si>
  <si>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</si>
  <si>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</si>
  <si>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</si>
  <si>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</si>
  <si>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</si>
  <si>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</si>
  <si>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</si>
  <si>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</si>
  <si>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</si>
  <si>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</si>
  <si>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</si>
  <si>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</si>
  <si>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</si>
  <si>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</si>
  <si>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</si>
  <si>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</si>
  <si>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</si>
  <si>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</si>
  <si>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</si>
  <si>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</si>
  <si>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</si>
  <si>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</si>
  <si>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</si>
  <si>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</si>
  <si>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</si>
  <si>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</si>
  <si>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</si>
  <si>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</si>
  <si>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</si>
  <si>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</si>
  <si>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</si>
  <si>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</si>
  <si>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</si>
  <si>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</si>
  <si>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</si>
  <si>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</si>
  <si>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</si>
  <si>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</si>
  <si>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</si>
  <si>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</si>
  <si>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</si>
  <si>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</si>
  <si>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</si>
  <si>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</si>
  <si>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</si>
  <si>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</si>
  <si>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</si>
  <si>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</si>
  <si>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</si>
  <si>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</si>
  <si>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</si>
  <si>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</si>
  <si>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</si>
  <si>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</si>
  <si>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</si>
  <si>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</si>
  <si>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</si>
  <si>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</si>
  <si>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</si>
  <si>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</si>
  <si>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</si>
  <si>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</si>
  <si>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</si>
  <si>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</si>
  <si>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</si>
  <si>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</si>
  <si>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</si>
  <si>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</si>
  <si>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</si>
  <si>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</si>
  <si>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</si>
  <si>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</si>
  <si>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</si>
  <si>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</si>
  <si>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</si>
  <si>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</si>
  <si>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</si>
  <si>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</si>
  <si>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</si>
  <si>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</si>
  <si>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</si>
  <si>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</si>
  <si>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</si>
  <si>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</si>
  <si>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</si>
  <si>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</si>
  <si>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</si>
  <si>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</si>
  <si>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</si>
  <si>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</si>
  <si>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</si>
  <si>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</si>
  <si>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</si>
  <si>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</si>
  <si>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</si>
  <si>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</si>
  <si>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</si>
  <si>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</si>
  <si>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</si>
  <si>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</si>
  <si>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</si>
  <si>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</si>
  <si>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</si>
  <si>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</si>
  <si>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</si>
  <si>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</si>
  <si>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</si>
  <si>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</si>
  <si>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</si>
  <si>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</si>
  <si>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</si>
  <si>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</si>
  <si>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</si>
  <si>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</si>
  <si>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</si>
  <si>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</si>
  <si>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</si>
  <si>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</si>
  <si>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</si>
  <si>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</si>
  <si>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</si>
  <si>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</si>
  <si>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</si>
  <si>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</si>
  <si>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</si>
  <si>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</si>
  <si>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</si>
  <si>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</si>
  <si>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</si>
  <si>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</si>
  <si>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</si>
  <si>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</si>
  <si>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</si>
  <si>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</si>
  <si>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</si>
  <si>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</si>
  <si>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</si>
  <si>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</si>
  <si>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</si>
  <si>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</si>
  <si>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</si>
  <si>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</si>
  <si>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</si>
  <si>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</si>
  <si>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</si>
  <si>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</si>
  <si>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</si>
  <si>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</si>
  <si>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</si>
  <si>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</si>
  <si>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</si>
  <si>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</si>
  <si>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</si>
  <si>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</si>
  <si>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</si>
  <si>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</si>
  <si>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</si>
  <si>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</si>
  <si>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</si>
  <si>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</si>
  <si>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</si>
  <si>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</si>
  <si>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</si>
  <si>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</si>
  <si>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</si>
  <si>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</si>
  <si>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</si>
  <si>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</si>
  <si>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</si>
  <si>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</si>
  <si>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</si>
  <si>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</si>
  <si>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</si>
  <si>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</si>
  <si>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</si>
  <si>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</si>
  <si>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</si>
  <si>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</si>
  <si>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</si>
  <si>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</si>
  <si>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</si>
  <si>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</si>
  <si>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</si>
  <si>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</si>
  <si>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</si>
  <si>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</si>
  <si>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</si>
  <si>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</si>
  <si>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</si>
  <si>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</si>
  <si>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</si>
  <si>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</si>
  <si>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</si>
  <si>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</si>
  <si>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</si>
  <si>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</si>
  <si>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</si>
  <si>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</si>
  <si>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</si>
  <si>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</si>
  <si>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</si>
  <si>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</si>
  <si>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</si>
  <si>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</si>
  <si>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</si>
  <si>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</si>
  <si>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</si>
  <si>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</si>
  <si>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</si>
  <si>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</si>
  <si>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</si>
  <si>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</si>
  <si>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</si>
  <si>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</si>
  <si>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</si>
  <si>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</si>
  <si>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</si>
  <si>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</si>
  <si>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</si>
  <si>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</si>
  <si>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</si>
  <si>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</si>
  <si>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</si>
  <si>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</si>
  <si>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</si>
  <si>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</si>
  <si>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</si>
  <si>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</si>
  <si>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</si>
  <si>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</si>
  <si>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</si>
  <si>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</si>
  <si>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</si>
  <si>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</si>
  <si>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</si>
  <si>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</si>
  <si>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</si>
  <si>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</si>
  <si>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</si>
  <si>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</si>
  <si>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</si>
  <si>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</si>
  <si>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</si>
  <si>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</si>
  <si>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</si>
  <si>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</si>
  <si>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</si>
  <si>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</si>
  <si>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</si>
  <si>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</si>
  <si>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</si>
  <si>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</si>
  <si>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</si>
  <si>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</si>
  <si>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</si>
  <si>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</si>
  <si>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</si>
  <si>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</si>
  <si>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</si>
  <si>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</si>
  <si>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</si>
  <si>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</si>
  <si>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</si>
  <si>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</si>
  <si>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</si>
  <si>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</si>
  <si>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</si>
  <si>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</si>
  <si>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</si>
  <si>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</si>
  <si>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</si>
  <si>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</si>
  <si>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</si>
  <si>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</si>
  <si>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</si>
  <si>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</si>
  <si>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</si>
  <si>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</si>
  <si>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</si>
  <si>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</si>
  <si>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</si>
  <si>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</si>
  <si>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</si>
  <si>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</si>
  <si>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</si>
  <si>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</si>
  <si>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</si>
  <si>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</si>
  <si>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</si>
  <si>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</si>
  <si>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</si>
  <si>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</si>
  <si>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</si>
  <si>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</si>
  <si>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</si>
  <si>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</si>
  <si>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</si>
  <si>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</si>
  <si>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</si>
  <si>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</si>
  <si>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</si>
  <si>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</si>
  <si>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</si>
  <si>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</si>
  <si>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</si>
  <si>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</si>
  <si>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</si>
  <si>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</si>
  <si>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</si>
  <si>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</si>
  <si>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</si>
  <si>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</si>
  <si>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</si>
  <si>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</si>
  <si>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</si>
  <si>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</si>
  <si>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</si>
  <si>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</si>
  <si>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</si>
  <si>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</si>
  <si>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</si>
  <si>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</si>
  <si>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</si>
  <si>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</si>
  <si>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</si>
  <si>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</si>
  <si>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</si>
  <si>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</si>
  <si>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</si>
  <si>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</si>
  <si>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</si>
  <si>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</si>
  <si>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</si>
  <si>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</si>
  <si>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</si>
  <si>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</si>
  <si>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</si>
  <si>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</si>
  <si>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</si>
  <si>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</si>
  <si>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</si>
  <si>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</si>
  <si>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</si>
  <si>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</si>
  <si>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</si>
  <si>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</si>
  <si>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</si>
  <si>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</si>
  <si>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</si>
  <si>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</si>
  <si>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</si>
  <si>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</si>
  <si>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</si>
  <si>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</si>
  <si>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</si>
  <si>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</si>
  <si>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</si>
  <si>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</si>
  <si>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</si>
  <si>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</si>
  <si>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</si>
  <si>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</si>
  <si>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</si>
  <si>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</si>
  <si>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</si>
  <si>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</si>
  <si>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</si>
  <si>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</si>
  <si>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</si>
  <si>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</si>
  <si>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</si>
  <si>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</si>
  <si>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</si>
  <si>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</si>
  <si>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</si>
  <si>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</si>
  <si>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</si>
  <si>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</si>
  <si>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</si>
  <si>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</si>
  <si>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</si>
  <si>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</si>
  <si>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</si>
  <si>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</si>
  <si>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</si>
  <si>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</si>
  <si>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</si>
  <si>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</si>
  <si>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</si>
  <si>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</si>
  <si>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</si>
  <si>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</si>
  <si>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</si>
  <si>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</si>
  <si>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</si>
  <si>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</si>
  <si>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</si>
  <si>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</si>
  <si>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</si>
  <si>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</si>
  <si>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</si>
  <si>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</si>
  <si>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</si>
  <si>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</si>
  <si>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</si>
  <si>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</si>
  <si>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</si>
  <si>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</si>
  <si>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</si>
  <si>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</si>
  <si>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</si>
  <si>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</si>
  <si>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</si>
  <si>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</si>
  <si>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</si>
  <si>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</si>
  <si>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</si>
  <si>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</si>
  <si>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</si>
  <si>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</si>
  <si>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</si>
  <si>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</si>
  <si>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</si>
  <si>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</si>
  <si>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</si>
  <si>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</si>
  <si>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</si>
  <si>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</si>
  <si>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</si>
  <si>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</si>
  <si>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</si>
  <si>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</si>
  <si>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</si>
  <si>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</si>
  <si>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</si>
  <si>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</si>
  <si>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</si>
  <si>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</si>
  <si>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</si>
  <si>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</si>
  <si>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</si>
  <si>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</si>
  <si>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</si>
  <si>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</si>
  <si>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</si>
  <si>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</si>
  <si>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</si>
  <si>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</si>
  <si>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</si>
  <si>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</si>
  <si>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</si>
  <si>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</si>
  <si>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</si>
  <si>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</si>
  <si>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</si>
  <si>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</si>
  <si>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</si>
  <si>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</si>
  <si>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</si>
  <si>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</si>
  <si>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</si>
  <si>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</si>
  <si>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</si>
  <si>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</si>
  <si>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</si>
  <si>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</si>
  <si>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</si>
  <si>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</si>
  <si>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</si>
  <si>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</si>
  <si>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</si>
  <si>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</si>
  <si>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</si>
  <si>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</si>
  <si>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</si>
  <si>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</si>
  <si>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</si>
  <si>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</si>
  <si>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</si>
  <si>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</si>
  <si>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</si>
  <si>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</si>
  <si>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</si>
  <si>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</si>
  <si>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</si>
  <si>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</si>
  <si>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</si>
  <si>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</si>
  <si>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</si>
  <si>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</si>
  <si>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</si>
  <si>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</si>
  <si>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</si>
  <si>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</si>
  <si>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</si>
  <si>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</si>
  <si>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</si>
  <si>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</si>
  <si>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</si>
  <si>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</si>
  <si>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</si>
  <si>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</si>
  <si>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</si>
  <si>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</si>
  <si>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</si>
  <si>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</si>
  <si>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</si>
  <si>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</si>
  <si>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</si>
  <si>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</si>
  <si>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</si>
  <si>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</si>
  <si>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</si>
  <si>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</si>
  <si>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</si>
  <si>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</si>
  <si>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</si>
  <si>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</si>
  <si>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</si>
  <si>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</si>
  <si>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</si>
  <si>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</si>
  <si>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</si>
  <si>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</si>
  <si>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</si>
  <si>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</si>
  <si>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</si>
  <si>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</si>
  <si>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</si>
  <si>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</si>
  <si>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</si>
  <si>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</si>
  <si>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</si>
  <si>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</si>
  <si>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</si>
  <si>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</si>
  <si>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</si>
  <si>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</si>
  <si>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</si>
  <si>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</si>
  <si>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</si>
  <si>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</si>
  <si>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</si>
  <si>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</si>
  <si>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</si>
  <si>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</si>
  <si>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</si>
  <si>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</si>
  <si>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</si>
  <si>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</si>
  <si>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</si>
  <si>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</si>
  <si>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</si>
  <si>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</si>
  <si>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</si>
  <si>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</si>
  <si>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</si>
  <si>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</si>
  <si>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</si>
  <si>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</si>
  <si>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</si>
  <si>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</si>
  <si>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</si>
  <si>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</si>
  <si>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</si>
  <si>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</si>
  <si>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</si>
  <si>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</si>
  <si>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</si>
  <si>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</si>
  <si>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</si>
  <si>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</si>
  <si>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</si>
  <si>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</si>
  <si>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</si>
  <si>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</si>
  <si>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</si>
  <si>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</si>
  <si>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</si>
  <si>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</si>
  <si>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</si>
  <si>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</si>
  <si>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</si>
  <si>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</si>
  <si>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</si>
  <si>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</si>
  <si>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</si>
  <si>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</si>
  <si>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</si>
  <si>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</si>
  <si>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</si>
  <si>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</si>
  <si>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</si>
  <si>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</si>
  <si>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</si>
  <si>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</si>
  <si>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</si>
  <si>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</si>
  <si>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</si>
  <si>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</si>
  <si>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</si>
  <si>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</si>
  <si>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</si>
  <si>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</si>
  <si>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</si>
  <si>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</si>
  <si>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</si>
  <si>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</si>
  <si>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</si>
  <si>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</si>
  <si>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</si>
  <si>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</si>
  <si>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</si>
  <si>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</si>
  <si>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</si>
  <si>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</si>
  <si>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</si>
  <si>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</si>
  <si>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</si>
  <si>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</si>
  <si>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</si>
  <si>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</si>
  <si>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</si>
  <si>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</si>
  <si>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</si>
  <si>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</si>
  <si>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</si>
  <si>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</si>
  <si>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</si>
  <si>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</si>
  <si>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</si>
  <si>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</si>
  <si>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</si>
  <si>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</si>
  <si>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</si>
  <si>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</si>
  <si>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</si>
  <si>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</si>
  <si>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</si>
  <si>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</si>
  <si>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</si>
  <si>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</si>
  <si>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</si>
  <si>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</si>
  <si>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</si>
  <si>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</si>
  <si>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</si>
  <si>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</si>
  <si>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</si>
  <si>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</si>
  <si>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</si>
  <si>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</si>
  <si>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</si>
  <si>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</si>
  <si>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</si>
  <si>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</si>
  <si>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</si>
  <si>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</si>
  <si>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</si>
  <si>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</si>
  <si>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</si>
  <si>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</si>
  <si>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</si>
  <si>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</si>
  <si>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</si>
  <si>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</si>
  <si>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</si>
  <si>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</si>
  <si>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</si>
  <si>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</si>
  <si>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</si>
  <si>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</si>
  <si>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</si>
  <si>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</si>
  <si>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</si>
  <si>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</si>
  <si>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</si>
  <si>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</si>
  <si>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</si>
  <si>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</si>
  <si>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</si>
  <si>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</si>
  <si>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</si>
  <si>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</si>
  <si>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</si>
  <si>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</si>
  <si>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</si>
  <si>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</si>
  <si>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</si>
  <si>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</si>
  <si>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</si>
  <si>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</si>
  <si>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</si>
  <si>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</si>
  <si>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</si>
  <si>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</si>
  <si>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</si>
  <si>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</si>
  <si>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</si>
  <si>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</si>
  <si>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</si>
  <si>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</si>
  <si>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</si>
  <si>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</si>
  <si>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</si>
  <si>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</si>
  <si>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</si>
  <si>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</si>
  <si>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</si>
  <si>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</si>
  <si>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</si>
  <si>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</si>
  <si>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</si>
  <si>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</si>
  <si>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</si>
  <si>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</si>
  <si>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</si>
  <si>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</si>
  <si>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</si>
  <si>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</si>
  <si>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</si>
  <si>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</si>
  <si>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</si>
  <si>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</si>
  <si>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</si>
  <si>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</si>
  <si>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</si>
  <si>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</si>
  <si>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</si>
  <si>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</si>
  <si>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</si>
  <si>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</si>
  <si>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</si>
  <si>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</si>
  <si>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</si>
  <si>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</si>
  <si>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</si>
  <si>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</si>
  <si>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</si>
  <si>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</si>
  <si>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</si>
  <si>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</si>
  <si>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</si>
  <si>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</si>
  <si>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</si>
  <si>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</si>
  <si>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</si>
  <si>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</si>
  <si>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</si>
  <si>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</si>
  <si>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</si>
  <si>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</si>
  <si>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</si>
  <si>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</si>
  <si>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</si>
  <si>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</si>
  <si>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</si>
  <si>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</si>
  <si>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</si>
  <si>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</si>
  <si>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</si>
  <si>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</si>
  <si>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</si>
  <si>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</si>
  <si>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</si>
  <si>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</si>
  <si>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</si>
  <si>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</si>
  <si>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</si>
  <si>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</si>
  <si>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</si>
  <si>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</si>
  <si>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</si>
  <si>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</si>
  <si>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</si>
  <si>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</si>
  <si>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</si>
  <si>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</si>
  <si>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</si>
  <si>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</si>
  <si>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</si>
  <si>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</si>
  <si>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</si>
  <si>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</si>
  <si>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</si>
  <si>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</si>
  <si>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</si>
  <si>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</si>
  <si>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</si>
  <si>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</si>
  <si>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</si>
  <si>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</si>
  <si>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</si>
  <si>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</si>
  <si>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</si>
  <si>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</si>
  <si>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</si>
  <si>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</si>
  <si>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</si>
  <si>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</si>
  <si>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</si>
  <si>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</si>
  <si>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</si>
  <si>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</si>
  <si>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</si>
  <si>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</si>
  <si>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</si>
  <si>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</si>
  <si>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</si>
  <si>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</si>
  <si>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</si>
  <si>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</si>
  <si>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</si>
  <si>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</si>
  <si>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</si>
  <si>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</si>
  <si>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</si>
  <si>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</si>
  <si>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</si>
  <si>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</si>
  <si>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</si>
  <si>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</si>
  <si>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</si>
  <si>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</si>
  <si>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</si>
  <si>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</si>
  <si>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</si>
  <si>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</si>
  <si>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</si>
  <si>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</si>
  <si>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</si>
  <si>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</si>
  <si>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</si>
  <si>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</si>
  <si>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</si>
  <si>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</si>
  <si>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</si>
  <si>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</si>
  <si>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</si>
  <si>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</si>
  <si>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</si>
  <si>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</si>
  <si>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</si>
  <si>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</si>
  <si>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</si>
  <si>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</si>
  <si>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</si>
  <si>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</si>
  <si>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</si>
  <si>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</si>
  <si>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</si>
  <si>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</si>
  <si>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</si>
  <si>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</si>
  <si>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</si>
  <si>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</si>
  <si>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</si>
  <si>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</si>
  <si>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</si>
  <si>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</si>
  <si>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</si>
  <si>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</si>
  <si>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</si>
  <si>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</si>
  <si>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</si>
  <si>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</si>
  <si>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</si>
  <si>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</si>
  <si>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</si>
  <si>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</si>
  <si>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</si>
  <si>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</si>
  <si>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</si>
  <si>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</si>
  <si>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</si>
  <si>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</si>
  <si>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</si>
  <si>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</si>
  <si>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</si>
  <si>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</si>
  <si>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</si>
  <si>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</si>
  <si>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</si>
  <si>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</si>
  <si>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</si>
  <si>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</si>
  <si>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</si>
  <si>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</si>
  <si>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</si>
  <si>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</si>
  <si>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</si>
  <si>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</si>
  <si>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</si>
  <si>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</si>
  <si>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</si>
  <si>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</si>
  <si>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</si>
  <si>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</si>
  <si>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</si>
  <si>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</si>
  <si>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</si>
  <si>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</si>
  <si>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</si>
  <si>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</si>
  <si>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</si>
  <si>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</si>
  <si>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</si>
  <si>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</si>
  <si>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</si>
  <si>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</si>
  <si>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</si>
  <si>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</si>
  <si>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</si>
  <si>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</si>
  <si>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</si>
  <si>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</si>
  <si>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</si>
  <si>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</si>
  <si>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</si>
  <si>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</si>
  <si>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</si>
  <si>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</si>
  <si>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</si>
  <si>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</si>
  <si>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</si>
  <si>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</si>
  <si>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</si>
  <si>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</si>
  <si>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</si>
  <si>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</si>
  <si>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</si>
  <si>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</si>
  <si>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</si>
  <si>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</si>
  <si>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</si>
  <si>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</si>
  <si>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</si>
  <si>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</si>
  <si>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</si>
  <si>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</si>
  <si>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</si>
  <si>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</si>
  <si>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</si>
  <si>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</si>
  <si>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</si>
  <si>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</si>
  <si>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</si>
  <si>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</si>
  <si>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</si>
  <si>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</si>
  <si>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</si>
  <si>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</si>
  <si>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</si>
  <si>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</si>
  <si>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</si>
  <si>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</si>
  <si>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</si>
  <si>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</si>
  <si>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</si>
  <si>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</si>
  <si>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</si>
  <si>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</si>
  <si>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</si>
  <si>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</si>
  <si>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</si>
  <si>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</si>
  <si>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</si>
  <si>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</si>
  <si>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</si>
  <si>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</si>
  <si>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</si>
  <si>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</si>
  <si>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</si>
  <si>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</si>
  <si>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</si>
  <si>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</si>
  <si>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</si>
  <si>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</si>
  <si>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</si>
  <si>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</si>
  <si>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</si>
  <si>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</si>
  <si>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</si>
  <si>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</si>
  <si>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</si>
  <si>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</si>
  <si>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</si>
  <si>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</si>
  <si>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</si>
  <si>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</si>
  <si>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</si>
  <si>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</si>
  <si>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</si>
  <si>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</si>
  <si>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</si>
  <si>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</si>
  <si>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</si>
  <si>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</si>
  <si>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</si>
  <si>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</si>
  <si>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</si>
  <si>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</si>
  <si>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</si>
  <si>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</si>
  <si>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</si>
  <si>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</si>
  <si>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</si>
  <si>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</si>
  <si>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</si>
  <si>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</si>
  <si>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</si>
  <si>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</si>
  <si>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</si>
  <si>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</si>
  <si>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</si>
  <si>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</si>
  <si>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</si>
  <si>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</si>
  <si>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</si>
  <si>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</si>
  <si>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</si>
  <si>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</si>
  <si>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</si>
  <si>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</si>
  <si>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</si>
  <si>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</si>
  <si>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</si>
  <si>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</si>
  <si>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</si>
  <si>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</si>
  <si>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</si>
  <si>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</si>
  <si>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</si>
  <si>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</si>
  <si>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</si>
  <si>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</si>
  <si>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</si>
  <si>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</si>
  <si>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</si>
  <si>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</si>
  <si>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</si>
  <si>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</si>
  <si>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</si>
  <si>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</si>
  <si>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</si>
  <si>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</si>
  <si>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</si>
  <si>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</si>
  <si>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</si>
  <si>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</si>
  <si>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</si>
  <si>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</si>
  <si>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</si>
  <si>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</si>
  <si>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</si>
  <si>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</si>
  <si>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</si>
  <si>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</si>
  <si>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</si>
  <si>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</si>
  <si>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</si>
  <si>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</si>
  <si>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</si>
  <si>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</si>
  <si>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</si>
  <si>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</si>
  <si>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</si>
  <si>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</si>
  <si>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</si>
  <si>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</si>
  <si>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</si>
  <si>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</si>
  <si>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</si>
  <si>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</si>
  <si>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</si>
  <si>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</si>
  <si>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</si>
  <si>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</si>
  <si>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</si>
  <si>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</si>
  <si>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</si>
  <si>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</si>
  <si>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</si>
  <si>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</si>
  <si>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</si>
  <si>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</si>
  <si>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</si>
  <si>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</si>
  <si>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</si>
  <si>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</si>
  <si>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</si>
  <si>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</si>
  <si>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</si>
  <si>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</si>
  <si>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</si>
  <si>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</si>
  <si>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</si>
  <si>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</si>
  <si>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</si>
  <si>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</si>
  <si>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</si>
  <si>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</si>
  <si>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</si>
  <si>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</si>
  <si>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</si>
  <si>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</si>
  <si>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</si>
  <si>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</si>
  <si>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</si>
  <si>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</si>
  <si>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</si>
  <si>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</si>
  <si>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</si>
  <si>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</si>
  <si>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</si>
  <si>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</si>
  <si>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</si>
  <si>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</si>
  <si>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</si>
  <si>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</si>
  <si>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</si>
  <si>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</si>
  <si>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</si>
  <si>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</si>
  <si>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</si>
  <si>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</si>
  <si>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</si>
  <si>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</si>
  <si>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</si>
  <si>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</si>
  <si>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</si>
  <si>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</si>
  <si>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</si>
  <si>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</si>
  <si>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</si>
  <si>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</si>
  <si>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</si>
  <si>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</si>
  <si>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</si>
  <si>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</si>
  <si>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</si>
  <si>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</si>
  <si>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</si>
  <si>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</si>
  <si>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</si>
  <si>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</si>
  <si>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</si>
  <si>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</si>
  <si>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</si>
  <si>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</si>
  <si>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</si>
  <si>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</si>
  <si>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</si>
  <si>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</si>
  <si>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</si>
  <si>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</si>
  <si>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</si>
  <si>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</si>
  <si>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</si>
  <si>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</si>
  <si>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</si>
  <si>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</si>
  <si>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</si>
  <si>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</si>
  <si>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</si>
  <si>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</si>
  <si>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</si>
  <si>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</si>
  <si>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</si>
  <si>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</si>
  <si>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</si>
  <si>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</si>
  <si>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</si>
  <si>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</si>
  <si>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</si>
  <si>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</si>
  <si>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</si>
  <si>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</si>
  <si>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</si>
  <si>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</si>
  <si>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</si>
  <si>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</si>
  <si>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</si>
  <si>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</si>
  <si>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</si>
  <si>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</si>
  <si>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</si>
  <si>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</si>
  <si>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</si>
  <si>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</si>
  <si>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</si>
  <si>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</si>
  <si>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</si>
  <si>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</si>
  <si>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</si>
  <si>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</si>
  <si>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</si>
  <si>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</si>
  <si>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</si>
  <si>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</si>
  <si>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</si>
  <si>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</si>
  <si>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</si>
  <si>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</si>
  <si>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</si>
  <si>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</si>
  <si>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</si>
  <si>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</si>
  <si>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</si>
  <si>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</si>
  <si>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</si>
  <si>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</si>
  <si>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</si>
  <si>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</si>
  <si>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</si>
  <si>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</si>
  <si>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</si>
  <si>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</si>
  <si>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</si>
  <si>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</si>
  <si>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</si>
  <si>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</si>
  <si>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</si>
  <si>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</si>
  <si>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</si>
  <si>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</si>
  <si>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</si>
  <si>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</si>
  <si>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</si>
  <si>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</si>
  <si>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</si>
  <si>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</si>
  <si>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</si>
  <si>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</si>
  <si>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</si>
  <si>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</si>
  <si>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</si>
  <si>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</si>
  <si>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</si>
  <si>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</si>
  <si>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</si>
  <si>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</si>
  <si>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</si>
  <si>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</si>
  <si>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</si>
  <si>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</si>
  <si>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</si>
  <si>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</si>
  <si>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</si>
  <si>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</si>
  <si>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</si>
  <si>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</si>
  <si>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</si>
  <si>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</si>
  <si>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</si>
  <si>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</si>
  <si>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</si>
  <si>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</si>
  <si>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</si>
  <si>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</si>
  <si>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</si>
  <si>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</si>
  <si>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</si>
  <si>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</si>
  <si>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</si>
  <si>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</si>
  <si>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</si>
  <si>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</si>
  <si>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</si>
  <si>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</si>
  <si>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</si>
  <si>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</si>
  <si>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</si>
  <si>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</si>
  <si>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</si>
  <si>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</si>
  <si>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</si>
  <si>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</si>
  <si>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</si>
  <si>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</si>
  <si>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</si>
  <si>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</si>
  <si>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</si>
  <si>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</si>
  <si>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</si>
  <si>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</si>
  <si>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</si>
  <si>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</si>
  <si>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</si>
  <si>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</si>
  <si>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</si>
  <si>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</si>
  <si>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</si>
  <si>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</si>
  <si>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</si>
  <si>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</si>
  <si>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</si>
  <si>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</si>
  <si>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</si>
  <si>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</si>
  <si>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</si>
  <si>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</si>
  <si>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</si>
  <si>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</si>
  <si>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</si>
  <si>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</si>
  <si>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</si>
  <si>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</si>
  <si>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</si>
  <si>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</si>
  <si>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</si>
  <si>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</si>
  <si>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</si>
  <si>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</si>
  <si>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</si>
  <si>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</si>
  <si>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</si>
  <si>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</si>
  <si>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</si>
  <si>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</si>
  <si>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</si>
  <si>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</si>
  <si>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</si>
  <si>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</si>
  <si>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</si>
  <si>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</si>
  <si>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</si>
  <si>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</si>
  <si>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</si>
  <si>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</si>
  <si>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</si>
  <si>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</si>
  <si>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</si>
  <si>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</si>
  <si>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</si>
  <si>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</si>
  <si>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</si>
  <si>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</si>
  <si>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</si>
  <si>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</si>
  <si>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</si>
  <si>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</si>
  <si>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</si>
  <si>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</si>
  <si>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</si>
  <si>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</si>
  <si>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</si>
  <si>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</si>
  <si>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</si>
  <si>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</si>
  <si>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</si>
  <si>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</si>
  <si>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</si>
  <si>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</si>
  <si>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</si>
  <si>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</si>
  <si>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</si>
  <si>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</si>
  <si>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</si>
  <si>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</si>
  <si>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</si>
  <si>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</si>
  <si>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</si>
  <si>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</si>
  <si>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</si>
  <si>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</si>
  <si>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</si>
  <si>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</si>
  <si>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</si>
  <si>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</si>
  <si>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</si>
  <si>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</si>
  <si>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</si>
  <si>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</si>
  <si>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</si>
  <si>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</si>
  <si>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</si>
  <si>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</si>
  <si>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</si>
  <si>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</si>
  <si>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</si>
  <si>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</si>
  <si>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</si>
  <si>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</si>
  <si>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</si>
  <si>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</si>
  <si>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</si>
  <si>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</si>
  <si>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</si>
  <si>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</si>
  <si>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</si>
  <si>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</si>
  <si>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</si>
  <si>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</si>
  <si>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</si>
  <si>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</si>
  <si>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</si>
  <si>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</si>
  <si>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</si>
  <si>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</si>
  <si>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</si>
  <si>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</si>
  <si>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</si>
  <si>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</si>
  <si>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</si>
  <si>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</si>
  <si>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</si>
  <si>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</si>
  <si>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</si>
  <si>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</si>
  <si>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</si>
  <si>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</si>
  <si>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</si>
  <si>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</si>
  <si>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</si>
  <si>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</si>
  <si>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</si>
  <si>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</si>
  <si>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</si>
  <si>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</si>
  <si>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</si>
  <si>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</si>
  <si>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</si>
  <si>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</si>
  <si>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</si>
  <si>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</si>
  <si>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</si>
  <si>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</si>
  <si>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</si>
  <si>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</si>
  <si>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</si>
  <si>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</si>
  <si>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</si>
  <si>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</si>
  <si>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</si>
  <si>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</si>
  <si>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</si>
  <si>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</si>
  <si>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</si>
  <si>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</si>
  <si>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</si>
  <si>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</si>
  <si>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</si>
  <si>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</si>
  <si>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</si>
  <si>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</si>
  <si>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</si>
  <si>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</si>
  <si>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</si>
  <si>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</si>
  <si>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</si>
  <si>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</si>
  <si>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</si>
  <si>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</si>
  <si>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</si>
  <si>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</si>
  <si>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</si>
  <si>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</si>
  <si>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</si>
  <si>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</si>
  <si>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</si>
  <si>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</si>
  <si>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</si>
  <si>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</si>
  <si>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</si>
  <si>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</si>
  <si>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</si>
  <si>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</si>
  <si>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</si>
  <si>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</si>
  <si>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</si>
  <si>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</si>
  <si>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</si>
  <si>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</si>
  <si>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</si>
  <si>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</si>
  <si>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</si>
  <si>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</si>
  <si>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</si>
  <si>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</si>
  <si>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</si>
  <si>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</si>
  <si>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</si>
  <si>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</si>
  <si>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</si>
  <si>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</si>
  <si>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</si>
  <si>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</si>
  <si>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</si>
  <si>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</si>
  <si>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</si>
  <si>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</si>
  <si>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</si>
  <si>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</si>
  <si>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</si>
  <si>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</si>
  <si>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</si>
  <si>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</si>
  <si>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</si>
  <si>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</si>
  <si>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</si>
  <si>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</si>
  <si>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</si>
  <si>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</si>
  <si>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</si>
  <si>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</si>
  <si>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</si>
  <si>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</si>
  <si>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</si>
  <si>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</si>
  <si>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</si>
  <si>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</si>
  <si>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</si>
  <si>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</si>
  <si>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</si>
  <si>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</si>
  <si>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</si>
  <si>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</si>
  <si>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</si>
  <si>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</si>
  <si>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</si>
  <si>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</si>
  <si>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</si>
  <si>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</si>
  <si>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</si>
  <si>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</si>
  <si>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</si>
  <si>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</si>
  <si>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</si>
  <si>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</si>
  <si>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</si>
  <si>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</si>
  <si>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</si>
  <si>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</si>
  <si>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</si>
  <si>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</si>
  <si>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</si>
  <si>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</si>
  <si>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</si>
  <si>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</si>
  <si>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</si>
  <si>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</si>
  <si>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</si>
  <si>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</si>
  <si>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</si>
  <si>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</si>
  <si>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</si>
  <si>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</si>
  <si>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</si>
  <si>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</si>
  <si>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</si>
  <si>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</si>
  <si>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</si>
  <si>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</si>
  <si>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</si>
  <si>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</si>
  <si>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</si>
  <si>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</si>
  <si>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</si>
  <si>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</si>
  <si>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</si>
  <si>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</si>
  <si>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</si>
  <si>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</si>
  <si>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</si>
  <si>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</si>
  <si>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</si>
  <si>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</si>
  <si>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</si>
  <si>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</si>
  <si>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</si>
  <si>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</si>
  <si>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</si>
  <si>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</si>
  <si>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</si>
  <si>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</si>
  <si>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</si>
  <si>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</si>
  <si>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</si>
  <si>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</si>
  <si>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</si>
  <si>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</si>
  <si>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</si>
  <si>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</si>
  <si>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</si>
  <si>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</si>
  <si>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</si>
  <si>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</si>
  <si>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</si>
  <si>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</si>
  <si>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</si>
  <si>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</si>
  <si>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</si>
  <si>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</si>
  <si>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</si>
  <si>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</si>
  <si>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</si>
  <si>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</si>
  <si>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</si>
  <si>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</si>
  <si>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</si>
  <si>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</si>
  <si>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</si>
  <si>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</si>
  <si>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</si>
  <si>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</si>
  <si>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</si>
  <si>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</si>
  <si>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</si>
  <si>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</si>
  <si>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</si>
  <si>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</si>
  <si>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</si>
  <si>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</si>
  <si>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</si>
  <si>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</si>
  <si>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</si>
  <si>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</si>
  <si>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</si>
  <si>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</si>
  <si>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</si>
  <si>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</si>
  <si>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</si>
  <si>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</si>
  <si>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</si>
  <si>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</si>
  <si>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</si>
  <si>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</si>
  <si>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</si>
  <si>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</si>
  <si>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</si>
  <si>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</si>
  <si>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</si>
  <si>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</si>
  <si>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</si>
  <si>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</si>
  <si>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</si>
  <si>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</si>
  <si>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</si>
  <si>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</si>
  <si>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</si>
  <si>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</si>
  <si>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</si>
  <si>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</si>
  <si>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</si>
  <si>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</si>
  <si>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</si>
  <si>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</si>
  <si>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</si>
  <si>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</si>
  <si>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</si>
  <si>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</si>
  <si>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</si>
  <si>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</si>
  <si>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</si>
  <si>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</si>
  <si>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</si>
  <si>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</si>
  <si>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</si>
  <si>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</si>
  <si>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</si>
  <si>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</si>
  <si>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</si>
  <si>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</si>
  <si>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</si>
  <si>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</si>
  <si>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</si>
  <si>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</si>
  <si>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</si>
  <si>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</si>
  <si>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</si>
  <si>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</si>
  <si>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</si>
  <si>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</si>
  <si>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</si>
  <si>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</si>
  <si>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</si>
  <si>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</si>
  <si>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</si>
  <si>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</si>
  <si>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</si>
  <si>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</si>
  <si>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</si>
  <si>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</si>
  <si>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</si>
  <si>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</si>
  <si>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</si>
  <si>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</si>
  <si>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</si>
  <si>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</si>
  <si>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</si>
  <si>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</si>
  <si>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</si>
  <si>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</si>
  <si>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</si>
  <si>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</si>
  <si>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</si>
  <si>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</si>
  <si>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</si>
  <si>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</si>
  <si>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</si>
  <si>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</si>
  <si>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</si>
  <si>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</si>
  <si>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</si>
  <si>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</si>
  <si>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</si>
  <si>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</si>
  <si>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</si>
  <si>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</si>
  <si>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</si>
  <si>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</si>
  <si>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</si>
  <si>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</si>
  <si>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</si>
  <si>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</si>
  <si>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</si>
  <si>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</si>
  <si>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</si>
  <si>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</si>
  <si>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</si>
  <si>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</si>
  <si>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</si>
  <si>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</si>
  <si>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</si>
  <si>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</si>
  <si>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</si>
  <si>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</si>
  <si>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</si>
  <si>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</si>
  <si>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</si>
  <si>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</si>
  <si>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</si>
  <si>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</si>
  <si>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</si>
  <si>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</si>
  <si>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</si>
  <si>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</si>
  <si>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</si>
  <si>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</si>
  <si>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</si>
  <si>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</si>
  <si>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</si>
  <si>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</si>
  <si>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</si>
  <si>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</si>
  <si>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</si>
  <si>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</si>
  <si>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</si>
  <si>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</si>
  <si>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</si>
  <si>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</si>
  <si>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</si>
  <si>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</si>
  <si>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</si>
  <si>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</si>
  <si>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</si>
  <si>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</si>
  <si>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</si>
  <si>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</si>
  <si>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</si>
  <si>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</si>
  <si>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</si>
  <si>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</si>
  <si>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</si>
  <si>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</si>
  <si>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</si>
  <si>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</si>
  <si>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</si>
  <si>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</si>
  <si>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</si>
  <si>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</si>
  <si>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</si>
  <si>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</si>
  <si>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</si>
  <si>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</si>
  <si>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</si>
  <si>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</si>
  <si>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</si>
  <si>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</si>
  <si>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</si>
  <si>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</si>
  <si>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</si>
  <si>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</si>
  <si>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</si>
  <si>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</si>
  <si>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</si>
  <si>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</si>
  <si>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</si>
  <si>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</si>
  <si>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</si>
  <si>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</si>
  <si>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</si>
  <si>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</si>
  <si>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</si>
  <si>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</si>
  <si>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</si>
  <si>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</si>
  <si>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</si>
  <si>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</si>
  <si>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</si>
  <si>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</si>
  <si>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</si>
  <si>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</si>
  <si>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</si>
  <si>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</si>
  <si>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</si>
  <si>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</si>
  <si>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</si>
  <si>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</si>
  <si>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</si>
  <si>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</si>
  <si>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</si>
  <si>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</si>
  <si>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</si>
  <si>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</si>
  <si>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</si>
  <si>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</si>
  <si>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</si>
  <si>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</si>
  <si>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</si>
  <si>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</si>
  <si>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</si>
  <si>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</si>
  <si>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</si>
  <si>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</si>
  <si>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</si>
  <si>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</si>
  <si>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</si>
  <si>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</si>
  <si>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</si>
  <si>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</si>
  <si>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</si>
  <si>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</si>
  <si>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</si>
  <si>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</si>
  <si>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</si>
  <si>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</si>
  <si>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</si>
  <si>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</si>
  <si>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</si>
  <si>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</si>
  <si>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</si>
  <si>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</si>
  <si>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</si>
  <si>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</si>
  <si>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</si>
  <si>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</si>
  <si>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</si>
  <si>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</si>
  <si>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</si>
  <si>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</si>
  <si>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</si>
  <si>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</si>
  <si>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</si>
  <si>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</si>
  <si>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</si>
  <si>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</si>
  <si>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</si>
  <si>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</si>
  <si>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</si>
  <si>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</si>
  <si>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</si>
  <si>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</si>
  <si>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</si>
  <si>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</si>
  <si>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</si>
  <si>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</si>
  <si>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</si>
  <si>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</si>
  <si>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</si>
  <si>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</si>
  <si>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</si>
  <si>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</si>
  <si>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</si>
  <si>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</si>
  <si>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</si>
  <si>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</si>
  <si>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</si>
  <si>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</si>
  <si>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</si>
  <si>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</si>
  <si>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</si>
  <si>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</si>
  <si>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</si>
  <si>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</si>
  <si>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</si>
  <si>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</si>
  <si>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</si>
  <si>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</si>
  <si>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</si>
  <si>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</si>
  <si>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</si>
  <si>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</si>
  <si>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</si>
  <si>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</si>
  <si>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</si>
  <si>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</si>
  <si>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</si>
  <si>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</si>
  <si>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</si>
  <si>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</si>
  <si>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</si>
  <si>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</si>
  <si>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</si>
  <si>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</si>
  <si>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</si>
  <si>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</si>
  <si>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</si>
  <si>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</si>
  <si>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</si>
  <si>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</si>
  <si>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</si>
  <si>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</si>
  <si>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</si>
  <si>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</si>
  <si>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</si>
  <si>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</si>
  <si>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</si>
  <si>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</si>
  <si>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</si>
  <si>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</si>
  <si>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</si>
  <si>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</si>
  <si>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</si>
  <si>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</si>
  <si>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</si>
  <si>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</si>
  <si>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</si>
  <si>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</si>
  <si>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</si>
  <si>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</si>
  <si>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</si>
  <si>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</si>
  <si>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</si>
  <si>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</si>
  <si>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</si>
  <si>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</si>
  <si>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</si>
  <si>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</si>
  <si>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</si>
  <si>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</si>
  <si>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</si>
  <si>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</si>
  <si>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</si>
  <si>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</si>
  <si>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</si>
  <si>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</si>
  <si>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</si>
  <si>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</si>
  <si>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</si>
  <si>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</si>
  <si>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</si>
  <si>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</si>
  <si>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</si>
  <si>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</si>
  <si>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</si>
  <si>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</si>
  <si>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</si>
  <si>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</si>
  <si>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</si>
  <si>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</si>
  <si>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</si>
  <si>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</si>
  <si>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</si>
  <si>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</si>
  <si>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</si>
  <si>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</si>
  <si>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</si>
  <si>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</si>
  <si>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</si>
  <si>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</si>
  <si>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</si>
  <si>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</si>
  <si>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</si>
  <si>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</si>
  <si>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</si>
  <si>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</si>
  <si>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</si>
  <si>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</si>
  <si>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</si>
  <si>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</si>
  <si>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</si>
  <si>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</si>
  <si>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</si>
  <si>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</si>
  <si>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</si>
  <si>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</si>
  <si>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</si>
  <si>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</si>
  <si>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</si>
  <si>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</si>
  <si>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</si>
  <si>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</si>
  <si>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</si>
  <si>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</si>
  <si>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</si>
  <si>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</si>
  <si>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</si>
  <si>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</si>
  <si>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</si>
  <si>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</si>
  <si>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</si>
  <si>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</si>
  <si>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</si>
  <si>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</si>
  <si>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</si>
  <si>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</si>
  <si>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</si>
  <si>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</si>
  <si>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</si>
  <si>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</si>
  <si>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</si>
  <si>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</si>
  <si>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</si>
  <si>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</si>
  <si>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</si>
  <si>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</si>
  <si>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</si>
  <si>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</si>
  <si>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</si>
  <si>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</si>
  <si>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</si>
  <si>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</si>
  <si>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</si>
  <si>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</si>
  <si>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</si>
  <si>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</si>
  <si>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</si>
  <si>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</si>
  <si>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</si>
  <si>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</si>
  <si>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</si>
  <si>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</si>
  <si>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</si>
  <si>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</si>
  <si>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</si>
  <si>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</si>
  <si>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</si>
  <si>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</si>
  <si>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</si>
  <si>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</si>
  <si>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</si>
  <si>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</si>
  <si>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</si>
  <si>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</si>
  <si>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</si>
  <si>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</si>
  <si>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</si>
  <si>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</si>
  <si>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</si>
  <si>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</si>
  <si>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</si>
  <si>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</si>
  <si>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</si>
  <si>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</si>
  <si>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</si>
  <si>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</si>
  <si>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</si>
  <si>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</si>
  <si>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</si>
  <si>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</si>
  <si>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</si>
  <si>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</si>
  <si>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</si>
  <si>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</si>
  <si>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</si>
  <si>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</si>
  <si>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</si>
  <si>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</si>
  <si>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</si>
  <si>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</si>
  <si>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</si>
  <si>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</si>
  <si>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</si>
  <si>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</si>
  <si>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</si>
  <si>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</si>
  <si>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</si>
  <si>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</si>
  <si>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</si>
  <si>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</si>
  <si>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</si>
  <si>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</si>
  <si>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</si>
  <si>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</si>
  <si>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</si>
  <si>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</si>
  <si>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</si>
  <si>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</si>
  <si>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</si>
  <si>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</si>
  <si>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</si>
  <si>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</si>
  <si>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</si>
  <si>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</si>
  <si>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</si>
  <si>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</si>
  <si>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</si>
  <si>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</si>
  <si>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</si>
  <si>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</si>
  <si>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</si>
  <si>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</si>
  <si>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</si>
  <si>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</si>
  <si>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</si>
  <si>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</si>
  <si>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</si>
  <si>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</si>
  <si>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</si>
  <si>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</si>
  <si>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</si>
  <si>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</si>
  <si>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</si>
  <si>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</si>
  <si>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</si>
  <si>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</si>
  <si>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</si>
  <si>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</si>
  <si>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</si>
  <si>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</si>
  <si>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</si>
  <si>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</si>
  <si>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</si>
  <si>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</si>
  <si>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</si>
  <si>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</si>
  <si>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</si>
  <si>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</si>
  <si>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</si>
  <si>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</si>
  <si>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</si>
  <si>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</si>
  <si>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</si>
  <si>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</si>
  <si>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</si>
  <si>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</si>
  <si>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</si>
  <si>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</si>
  <si>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</si>
  <si>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</si>
  <si>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</si>
  <si>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</si>
  <si>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</si>
  <si>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</si>
  <si>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</si>
  <si>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</si>
  <si>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</si>
  <si>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</si>
  <si>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</si>
  <si>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</si>
  <si>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</si>
  <si>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</si>
  <si>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</si>
  <si>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</si>
  <si>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</si>
  <si>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</si>
  <si>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</si>
  <si>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</si>
  <si>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</si>
  <si>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</si>
  <si>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</si>
  <si>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</si>
  <si>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</si>
  <si>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</si>
  <si>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</si>
  <si>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</si>
  <si>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</si>
  <si>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</si>
  <si>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</si>
  <si>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</si>
  <si>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</si>
  <si>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</si>
  <si>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</si>
  <si>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</si>
  <si>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</si>
  <si>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</si>
  <si>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</si>
  <si>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</si>
  <si>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</si>
  <si>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</si>
  <si>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</si>
  <si>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</si>
  <si>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</si>
  <si>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</si>
  <si>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</si>
  <si>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</si>
  <si>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</si>
  <si>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</si>
  <si>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</si>
  <si>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</si>
  <si>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</si>
  <si>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</si>
  <si>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</si>
  <si>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</si>
  <si>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</si>
  <si>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</si>
  <si>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</si>
  <si>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</si>
  <si>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</si>
  <si>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</si>
  <si>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</si>
  <si>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</si>
  <si>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</si>
  <si>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</si>
  <si>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</si>
  <si>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</si>
  <si>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</si>
  <si>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</si>
  <si>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</si>
  <si>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</si>
  <si>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</si>
  <si>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</si>
  <si>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</si>
  <si>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</si>
  <si>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</si>
  <si>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</si>
  <si>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</si>
  <si>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</si>
  <si>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</si>
  <si>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</si>
  <si>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</si>
  <si>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</si>
  <si>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</si>
  <si>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</si>
  <si>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</si>
  <si>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</si>
  <si>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</si>
  <si>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</si>
  <si>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</si>
  <si>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</si>
  <si>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</si>
  <si>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</si>
  <si>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</si>
  <si>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</si>
  <si>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</si>
  <si>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</si>
  <si>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</si>
  <si>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</si>
  <si>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</si>
  <si>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</si>
  <si>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</si>
  <si>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</si>
  <si>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</si>
  <si>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</si>
  <si>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</si>
  <si>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</si>
  <si>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</si>
  <si>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</si>
  <si>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</si>
  <si>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</si>
  <si>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</si>
  <si>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</si>
  <si>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</si>
  <si>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</si>
  <si>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</si>
  <si>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</si>
  <si>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</si>
  <si>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</si>
  <si>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</si>
  <si>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</si>
  <si>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</si>
  <si>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</si>
  <si>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</si>
  <si>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</si>
  <si>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</si>
  <si>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</si>
  <si>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</si>
  <si>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</si>
  <si>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</si>
  <si>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</si>
  <si>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</si>
  <si>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</si>
  <si>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</si>
  <si>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</si>
  <si>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</si>
  <si>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</si>
  <si>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</si>
  <si>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</si>
  <si>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</si>
  <si>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</si>
  <si>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</si>
  <si>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</si>
  <si>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</si>
  <si>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</si>
  <si>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</si>
  <si>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</si>
  <si>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</si>
  <si>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</si>
  <si>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</si>
  <si>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</si>
  <si>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</si>
  <si>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</si>
  <si>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</si>
  <si>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</si>
  <si>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</si>
  <si>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</si>
  <si>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</si>
  <si>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</si>
  <si>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</si>
  <si>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</si>
  <si>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</si>
  <si>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</si>
  <si>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</si>
  <si>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</si>
  <si>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</si>
  <si>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</si>
  <si>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</si>
  <si>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</si>
  <si>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</si>
  <si>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</si>
  <si>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</si>
  <si>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</si>
  <si>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</si>
  <si>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</si>
  <si>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</si>
  <si>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</si>
  <si>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</si>
  <si>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</si>
  <si>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</si>
  <si>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</si>
  <si>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</si>
  <si>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</si>
  <si>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</si>
  <si>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</si>
  <si>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</si>
  <si>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</si>
  <si>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</si>
  <si>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</si>
  <si>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</si>
  <si>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</si>
  <si>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</si>
  <si>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</si>
  <si>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</si>
  <si>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</si>
  <si>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</si>
  <si>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</si>
  <si>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</si>
  <si>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</si>
  <si>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</si>
  <si>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</si>
  <si>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</si>
  <si>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</si>
  <si>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</si>
  <si>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</si>
  <si>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</si>
  <si>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</si>
  <si>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</si>
  <si>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</si>
  <si>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</si>
  <si>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</si>
  <si>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</si>
  <si>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</si>
  <si>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</si>
  <si>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</si>
  <si>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</si>
  <si>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</si>
  <si>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</si>
  <si>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</si>
  <si>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</si>
  <si>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</si>
  <si>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</si>
  <si>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</si>
  <si>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</si>
  <si>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</si>
  <si>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</si>
  <si>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</si>
  <si>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</si>
  <si>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</si>
  <si>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</si>
  <si>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</si>
  <si>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</si>
  <si>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</si>
  <si>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</si>
  <si>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</si>
  <si>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</si>
  <si>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</si>
  <si>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</si>
  <si>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</si>
  <si>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</si>
  <si>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</si>
  <si>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</si>
  <si>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</si>
  <si>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</si>
  <si>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</si>
  <si>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</si>
  <si>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</si>
  <si>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</si>
  <si>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</si>
  <si>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</si>
  <si>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</si>
  <si>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</si>
  <si>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</si>
  <si>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</si>
  <si>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</si>
  <si>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</si>
  <si>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</si>
  <si>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</si>
  <si>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</si>
  <si>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</si>
  <si>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</si>
  <si>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</si>
  <si>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</si>
  <si>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</si>
  <si>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</si>
  <si>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</si>
  <si>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</si>
  <si>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</si>
  <si>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</si>
  <si>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</si>
  <si>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</si>
  <si>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</si>
  <si>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</si>
  <si>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</si>
  <si>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</si>
  <si>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</si>
  <si>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</si>
  <si>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</si>
  <si>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</si>
  <si>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</si>
  <si>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</si>
  <si>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</si>
  <si>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</si>
  <si>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</si>
  <si>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</si>
  <si>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</si>
  <si>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</si>
  <si>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</si>
  <si>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</si>
  <si>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</si>
  <si>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</si>
  <si>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</si>
  <si>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</si>
  <si>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</si>
  <si>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</si>
  <si>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</si>
  <si>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</si>
  <si>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</si>
  <si>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</si>
  <si>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</si>
  <si>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</si>
  <si>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</si>
  <si>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</si>
  <si>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</si>
  <si>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</si>
  <si>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</si>
  <si>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</si>
  <si>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</si>
  <si>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</si>
  <si>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</si>
  <si>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</si>
  <si>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</si>
  <si>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</si>
  <si>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</si>
  <si>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</si>
  <si>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</si>
  <si>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</si>
  <si>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</si>
  <si>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</si>
  <si>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</si>
  <si>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</si>
  <si>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</si>
  <si>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</si>
  <si>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</si>
  <si>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</si>
  <si>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</si>
  <si>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</si>
  <si>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</si>
  <si>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</si>
  <si>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</si>
  <si>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</si>
  <si>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</si>
  <si>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</si>
  <si>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</si>
  <si>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</si>
  <si>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</si>
  <si>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</si>
  <si>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</si>
  <si>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</si>
  <si>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</si>
  <si>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</si>
  <si>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</si>
  <si>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</si>
  <si>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</si>
  <si>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</si>
  <si>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</si>
  <si>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</si>
  <si>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</si>
  <si>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</si>
  <si>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</si>
  <si>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</si>
  <si>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</si>
  <si>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</si>
  <si>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</si>
  <si>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</si>
  <si>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</si>
  <si>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</si>
  <si>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</si>
  <si>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</si>
  <si>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</si>
  <si>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</si>
  <si>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</si>
  <si>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</si>
  <si>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</si>
  <si>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</si>
  <si>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</si>
  <si>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</si>
  <si>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</si>
  <si>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</si>
  <si>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</si>
  <si>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</si>
  <si>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</si>
  <si>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</si>
  <si>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</si>
  <si>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</si>
  <si>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</si>
  <si>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</si>
  <si>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</si>
  <si>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</si>
  <si>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</si>
  <si>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</si>
  <si>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</si>
  <si>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</si>
  <si>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</si>
  <si>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</si>
  <si>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</si>
  <si>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</si>
  <si>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</si>
  <si>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</si>
  <si>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</si>
  <si>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</si>
  <si>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</si>
  <si>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</si>
  <si>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</si>
  <si>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</si>
  <si>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</si>
  <si>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</si>
  <si>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</si>
  <si>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</si>
  <si>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</si>
  <si>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</si>
  <si>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</si>
  <si>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</si>
  <si>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</si>
  <si>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</si>
  <si>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</si>
  <si>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</si>
  <si>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</si>
  <si>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</si>
  <si>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</si>
  <si>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</si>
  <si>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</si>
  <si>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</si>
  <si>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</si>
  <si>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</si>
  <si>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</si>
  <si>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</si>
  <si>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</si>
  <si>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</si>
  <si>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</si>
  <si>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</si>
  <si>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</si>
  <si>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</si>
  <si>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</si>
  <si>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</si>
  <si>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</si>
  <si>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</si>
  <si>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</si>
  <si>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</si>
  <si>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</si>
  <si>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</si>
  <si>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</si>
  <si>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</si>
  <si>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</si>
  <si>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</si>
  <si>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</si>
  <si>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</si>
  <si>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</si>
  <si>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</si>
  <si>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</si>
  <si>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</si>
  <si>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</si>
  <si>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</si>
  <si>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</si>
  <si>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</si>
  <si>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</si>
  <si>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</si>
  <si>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</si>
  <si>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</si>
  <si>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</si>
  <si>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</si>
  <si>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</si>
  <si>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</si>
  <si>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</si>
  <si>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</si>
  <si>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</si>
  <si>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</si>
  <si>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</si>
  <si>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</si>
  <si>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</si>
  <si>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</si>
  <si>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</si>
  <si>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</si>
  <si>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</si>
  <si>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</si>
  <si>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</si>
  <si>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</si>
  <si>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</si>
  <si>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</si>
  <si>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</si>
  <si>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</si>
  <si>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</si>
  <si>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</si>
  <si>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</si>
  <si>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</si>
  <si>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</si>
  <si>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</si>
  <si>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</si>
  <si>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</si>
  <si>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</si>
  <si>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</si>
  <si>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</si>
  <si>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</si>
  <si>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</si>
  <si>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</si>
  <si>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</si>
  <si>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</si>
  <si>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</si>
  <si>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</si>
  <si>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</si>
  <si>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</si>
  <si>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</si>
  <si>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</si>
  <si>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</si>
  <si>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</si>
  <si>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</si>
  <si>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</si>
  <si>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</si>
  <si>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</si>
  <si>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</si>
  <si>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</si>
  <si>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</si>
  <si>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</si>
  <si>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</si>
  <si>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</si>
  <si>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</si>
  <si>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</si>
  <si>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</si>
  <si>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</si>
  <si>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</si>
  <si>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</si>
  <si>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</si>
  <si>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</si>
  <si>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</si>
  <si>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</si>
  <si>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</si>
  <si>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</si>
  <si>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</si>
  <si>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</si>
  <si>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</si>
  <si>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</si>
  <si>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</si>
  <si>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</si>
  <si>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</si>
  <si>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</si>
  <si>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</si>
  <si>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</si>
  <si>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</si>
  <si>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</si>
  <si>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</si>
  <si>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</si>
  <si>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</si>
  <si>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</si>
  <si>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</si>
  <si>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</si>
  <si>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</si>
  <si>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</si>
  <si>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</si>
  <si>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</si>
  <si>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</si>
  <si>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</si>
  <si>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</si>
  <si>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</si>
  <si>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</si>
  <si>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</si>
  <si>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</si>
  <si>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</si>
  <si>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</si>
  <si>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</si>
  <si>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</si>
  <si>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</si>
  <si>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</si>
  <si>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</si>
  <si>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</si>
  <si>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</si>
  <si>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</si>
  <si>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</si>
  <si>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</si>
  <si>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</si>
  <si>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</si>
  <si>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</si>
  <si>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</si>
  <si>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</si>
  <si>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</si>
  <si>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</si>
  <si>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</si>
  <si>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</si>
  <si>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</si>
  <si>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</si>
  <si>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</si>
  <si>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</si>
  <si>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</si>
  <si>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</si>
  <si>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</si>
  <si>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</si>
  <si>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</si>
  <si>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</si>
  <si>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</si>
  <si>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</si>
  <si>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</si>
  <si>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</si>
  <si>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</si>
  <si>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</si>
  <si>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</si>
  <si>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</si>
  <si>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</si>
  <si>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</si>
  <si>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</si>
  <si>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</si>
  <si>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</si>
  <si>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</si>
  <si>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</si>
  <si>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</si>
  <si>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</si>
  <si>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</si>
  <si>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</si>
  <si>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</si>
  <si>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</si>
  <si>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</si>
  <si>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</si>
  <si>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</si>
  <si>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</si>
  <si>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</si>
  <si>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</si>
  <si>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</si>
  <si>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</si>
  <si>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</si>
  <si>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</si>
  <si>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</si>
  <si>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</si>
  <si>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</si>
  <si>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</si>
  <si>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</si>
  <si>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</si>
  <si>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</si>
  <si>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</si>
  <si>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</si>
  <si>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</si>
  <si>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</si>
  <si>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</si>
  <si>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</si>
  <si>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</si>
  <si>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</si>
  <si>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</si>
  <si>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</si>
  <si>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</si>
  <si>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</si>
  <si>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</si>
  <si>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</si>
  <si>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</si>
  <si>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</si>
  <si>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</si>
  <si>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</si>
  <si>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</si>
  <si>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</si>
  <si>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</si>
  <si>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</si>
  <si>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</si>
  <si>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</si>
  <si>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</si>
  <si>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</si>
  <si>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</si>
  <si>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</si>
  <si>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</si>
  <si>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</si>
  <si>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</si>
  <si>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</si>
  <si>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</si>
  <si>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</si>
  <si>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</si>
  <si>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</si>
  <si>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</si>
  <si>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</si>
  <si>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</si>
  <si>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</si>
  <si>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</si>
  <si>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</si>
  <si>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</si>
  <si>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</si>
  <si>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</si>
  <si>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</si>
  <si>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</si>
  <si>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</si>
  <si>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</si>
  <si>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</si>
  <si>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</si>
  <si>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</si>
  <si>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</si>
  <si>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</si>
  <si>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</si>
  <si>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</si>
  <si>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</si>
  <si>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</si>
  <si>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</si>
  <si>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</si>
  <si>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</si>
  <si>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</si>
  <si>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</si>
  <si>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</si>
  <si>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</si>
  <si>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</si>
  <si>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</si>
  <si>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</si>
  <si>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</si>
  <si>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</si>
  <si>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</si>
  <si>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</si>
  <si>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</si>
  <si>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</si>
  <si>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</si>
  <si>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</si>
  <si>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</si>
  <si>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</si>
  <si>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</si>
  <si>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</si>
  <si>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</si>
  <si>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</si>
  <si>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</si>
  <si>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</si>
  <si>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</si>
  <si>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</si>
  <si>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</si>
  <si>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</si>
  <si>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</si>
  <si>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</si>
  <si>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</si>
  <si>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</si>
  <si>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</si>
  <si>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</si>
  <si>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</si>
  <si>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</si>
  <si>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</si>
  <si>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</si>
  <si>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</si>
  <si>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</si>
  <si>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</si>
  <si>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</si>
  <si>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</si>
  <si>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</si>
  <si>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</si>
  <si>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</si>
  <si>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</si>
  <si>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</si>
  <si>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</si>
  <si>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</si>
  <si>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</si>
  <si>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</si>
  <si>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</si>
  <si>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</si>
  <si>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</si>
  <si>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</si>
  <si>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</si>
  <si>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</si>
  <si>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</si>
  <si>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</si>
  <si>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</si>
  <si>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</si>
  <si>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</si>
  <si>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</si>
  <si>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</si>
  <si>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</si>
  <si>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</si>
  <si>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</si>
  <si>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</si>
  <si>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</si>
  <si>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</si>
  <si>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</si>
  <si>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</si>
  <si>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</si>
  <si>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</si>
  <si>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</si>
  <si>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</si>
  <si>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</si>
  <si>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</si>
  <si>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</si>
  <si>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</si>
  <si>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</si>
  <si>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</si>
  <si>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</si>
  <si>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</si>
  <si>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</si>
  <si>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</si>
  <si>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</si>
  <si>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</si>
  <si>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</si>
  <si>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</si>
  <si>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</si>
  <si>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</si>
  <si>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</si>
  <si>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</si>
  <si>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</si>
  <si>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</si>
  <si>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</si>
  <si>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</si>
  <si>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</si>
  <si>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</si>
  <si>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</si>
  <si>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</si>
  <si>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</si>
  <si>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</si>
  <si>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</si>
  <si>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</si>
  <si>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</si>
  <si>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</si>
  <si>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</si>
  <si>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</si>
  <si>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</si>
  <si>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</si>
  <si>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</si>
  <si>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</si>
  <si>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</si>
  <si>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</si>
  <si>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</si>
  <si>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</si>
  <si>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</si>
  <si>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</si>
  <si>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</si>
  <si>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</si>
  <si>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</si>
  <si>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</si>
  <si>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</si>
  <si>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</si>
  <si>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</si>
  <si>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</si>
  <si>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</si>
  <si>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</si>
  <si>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</si>
  <si>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</si>
  <si>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</si>
  <si>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</si>
  <si>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</si>
  <si>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</si>
  <si>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</si>
  <si>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</si>
  <si>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</si>
  <si>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</si>
  <si>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</si>
  <si>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</si>
  <si>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</si>
  <si>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</si>
  <si>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</si>
  <si>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</si>
  <si>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</si>
  <si>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</si>
  <si>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</si>
  <si>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</si>
  <si>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</si>
  <si>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</si>
  <si>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</si>
  <si>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</si>
  <si>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</si>
  <si>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</si>
  <si>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</si>
  <si>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</si>
  <si>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</si>
  <si>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</si>
  <si>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</si>
  <si>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</si>
  <si>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</si>
  <si>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</si>
  <si>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</si>
  <si>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</si>
  <si>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</si>
  <si>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</si>
  <si>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</si>
  <si>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</si>
  <si>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</si>
  <si>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</si>
  <si>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</si>
  <si>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</si>
  <si>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</si>
  <si>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</si>
  <si>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</si>
  <si>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</si>
  <si>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</si>
  <si>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</si>
  <si>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</si>
  <si>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</si>
  <si>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</si>
  <si>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</si>
  <si>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</si>
  <si>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</si>
  <si>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</si>
  <si>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</si>
  <si>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</si>
  <si>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</si>
  <si>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</si>
  <si>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</si>
  <si>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</si>
  <si>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</si>
  <si>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</si>
  <si>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</si>
  <si>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</si>
  <si>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</si>
  <si>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</si>
  <si>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</si>
  <si>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</si>
  <si>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</si>
  <si>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</si>
  <si>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</si>
  <si>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</si>
  <si>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</si>
  <si>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</si>
  <si>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</si>
  <si>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</si>
  <si>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</si>
  <si>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</si>
  <si>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</si>
  <si>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</si>
  <si>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</si>
  <si>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</si>
  <si>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</si>
  <si>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</si>
  <si>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</si>
  <si>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</si>
  <si>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</si>
  <si>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</si>
  <si>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</si>
  <si>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</si>
  <si>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</si>
  <si>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</si>
  <si>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</si>
  <si>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</si>
  <si>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</si>
  <si>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</si>
  <si>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</si>
  <si>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</si>
  <si>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</si>
  <si>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</si>
  <si>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</si>
  <si>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</si>
  <si>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</si>
  <si>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</si>
  <si>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</si>
  <si>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</si>
  <si>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</si>
  <si>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</si>
  <si>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</si>
  <si>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</si>
  <si>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</si>
  <si>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</si>
  <si>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</si>
  <si>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</si>
  <si>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</si>
  <si>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</si>
  <si>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</si>
  <si>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</si>
  <si>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</si>
  <si>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</si>
  <si>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</si>
  <si>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</si>
  <si>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</si>
  <si>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</si>
  <si>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</si>
  <si>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</si>
  <si>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</si>
  <si>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</si>
  <si>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</si>
  <si>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</si>
  <si>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</si>
  <si>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</si>
  <si>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</si>
  <si>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</si>
  <si>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</si>
  <si>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</si>
  <si>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</si>
  <si>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</si>
  <si>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</si>
  <si>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</si>
  <si>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</si>
  <si>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</si>
  <si>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</si>
  <si>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</si>
  <si>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</si>
  <si>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</si>
  <si>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</si>
  <si>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</si>
  <si>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</si>
  <si>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</si>
  <si>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</si>
  <si>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</si>
  <si>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</si>
  <si>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</si>
  <si>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</si>
  <si>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</si>
  <si>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</si>
  <si>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</si>
  <si>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</si>
  <si>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</si>
  <si>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</si>
  <si>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</si>
  <si>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</si>
  <si>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</si>
  <si>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</si>
  <si>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</si>
  <si>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</si>
  <si>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</si>
  <si>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</si>
  <si>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</si>
  <si>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</si>
  <si>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</si>
  <si>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</si>
  <si>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</si>
  <si>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</si>
  <si>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</si>
  <si>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</si>
  <si>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</si>
  <si>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</si>
  <si>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</si>
  <si>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</si>
  <si>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</si>
  <si>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</si>
  <si>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</si>
  <si>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</si>
  <si>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</si>
  <si>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</si>
  <si>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</si>
  <si>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</si>
  <si>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</si>
  <si>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</si>
  <si>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</si>
  <si>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</si>
  <si>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</si>
  <si>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</si>
  <si>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</si>
  <si>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</si>
  <si>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</si>
  <si>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</si>
  <si>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</si>
  <si>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</si>
  <si>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</si>
  <si>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</si>
  <si>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</si>
  <si>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</si>
  <si>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</si>
  <si>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</si>
  <si>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</si>
  <si>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</si>
  <si>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</si>
  <si>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</si>
  <si>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</si>
  <si>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</si>
  <si>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</si>
  <si>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</si>
  <si>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</si>
  <si>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</si>
  <si>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</si>
  <si>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</si>
  <si>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</si>
  <si>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</si>
  <si>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</si>
  <si>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</si>
  <si>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</si>
  <si>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</si>
  <si>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</si>
  <si>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</si>
  <si>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</si>
  <si>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</si>
  <si>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</si>
  <si>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</si>
  <si>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</si>
  <si>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</si>
  <si>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</si>
  <si>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</si>
  <si>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</si>
  <si>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</si>
  <si>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</si>
  <si>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</si>
  <si>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</si>
  <si>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</si>
  <si>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</si>
  <si>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</si>
  <si>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</si>
  <si>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</si>
  <si>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</si>
  <si>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</si>
  <si>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</si>
  <si>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</si>
  <si>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</si>
  <si>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</si>
  <si>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</si>
  <si>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</si>
  <si>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</si>
  <si>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</si>
  <si>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</si>
  <si>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</si>
  <si>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</si>
  <si>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</si>
  <si>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</si>
  <si>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</si>
  <si>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</si>
  <si>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</si>
  <si>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</si>
  <si>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</si>
  <si>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</si>
  <si>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</si>
  <si>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</si>
  <si>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</si>
  <si>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</si>
  <si>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</si>
  <si>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</si>
  <si>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</si>
  <si>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</si>
  <si>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</si>
  <si>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</si>
  <si>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</si>
  <si>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</si>
  <si>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</si>
  <si>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</si>
  <si>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</si>
  <si>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</si>
  <si>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</si>
  <si>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</si>
  <si>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</si>
  <si>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</si>
  <si>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</si>
  <si>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</si>
  <si>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</si>
  <si>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</si>
  <si>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</si>
  <si>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</si>
  <si>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</si>
  <si>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</si>
  <si>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</si>
  <si>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</si>
  <si>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</si>
  <si>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</si>
  <si>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</si>
  <si>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</si>
  <si>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</si>
  <si>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</si>
  <si>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</si>
  <si>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</si>
  <si>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</si>
  <si>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</si>
  <si>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</si>
  <si>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</si>
  <si>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</si>
  <si>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</si>
  <si>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</si>
  <si>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</si>
  <si>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</si>
  <si>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</si>
  <si>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</si>
  <si>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</si>
  <si>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</si>
  <si>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</si>
  <si>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</si>
  <si>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</si>
  <si>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</si>
  <si>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</si>
  <si>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</si>
  <si>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</si>
  <si>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</si>
  <si>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</si>
  <si>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</si>
  <si>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</si>
  <si>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</si>
  <si>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</si>
  <si>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</si>
  <si>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</si>
  <si>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</si>
  <si>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</si>
  <si>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</si>
  <si>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</si>
  <si>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</si>
  <si>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</si>
  <si>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</si>
  <si>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</si>
  <si>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</si>
  <si>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</si>
  <si>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</si>
  <si>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</si>
  <si>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</si>
  <si>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</si>
  <si>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</si>
  <si>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</si>
  <si>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</si>
  <si>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</si>
  <si>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</si>
  <si>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</si>
  <si>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</si>
  <si>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</si>
  <si>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</si>
  <si>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</si>
  <si>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</si>
  <si>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</si>
  <si>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</si>
  <si>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</si>
  <si>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</si>
  <si>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</si>
  <si>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</si>
  <si>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</si>
  <si>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</si>
  <si>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</si>
  <si>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</si>
  <si>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</si>
  <si>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</si>
  <si>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</si>
  <si>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</si>
  <si>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</si>
  <si>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</si>
  <si>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</si>
  <si>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</si>
  <si>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</si>
  <si>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</si>
  <si>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</si>
  <si>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</si>
  <si>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</si>
  <si>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</si>
  <si>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</si>
  <si>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</si>
  <si>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</si>
  <si>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</si>
  <si>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</si>
  <si>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</si>
  <si>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</si>
  <si>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</si>
  <si>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</si>
  <si>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</si>
  <si>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</si>
  <si>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</si>
  <si>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</si>
  <si>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</si>
  <si>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</si>
  <si>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</si>
  <si>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</si>
  <si>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</si>
  <si>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</si>
  <si>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</si>
  <si>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</si>
  <si>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</si>
  <si>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</si>
  <si>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</si>
  <si>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</si>
  <si>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</si>
  <si>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</si>
  <si>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</si>
  <si>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</si>
  <si>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</si>
  <si>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</si>
  <si>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</si>
  <si>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</si>
  <si>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</si>
  <si>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</si>
  <si>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</si>
  <si>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</si>
  <si>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</si>
  <si>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</si>
  <si>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</si>
  <si>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</si>
  <si>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</si>
  <si>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</si>
  <si>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</si>
  <si>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</si>
  <si>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</si>
  <si>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</si>
  <si>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</si>
  <si>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</si>
  <si>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</si>
  <si>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</si>
  <si>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</si>
  <si>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</si>
  <si>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</si>
  <si>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</si>
  <si>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</si>
  <si>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</si>
  <si>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</si>
  <si>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</si>
  <si>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</si>
  <si>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</si>
  <si>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</si>
  <si>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</si>
  <si>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</si>
  <si>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</si>
  <si>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</si>
  <si>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</si>
  <si>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</si>
  <si>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</si>
  <si>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</si>
  <si>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</si>
  <si>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</si>
  <si>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</si>
  <si>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</si>
  <si>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</si>
  <si>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</si>
  <si>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</si>
  <si>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</si>
  <si>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</si>
  <si>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</si>
  <si>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</si>
  <si>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</si>
  <si>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</si>
  <si>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</si>
  <si>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</si>
  <si>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</si>
  <si>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</si>
  <si>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</si>
  <si>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</si>
  <si>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</si>
  <si>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</si>
  <si>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</si>
  <si>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</si>
  <si>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</si>
  <si>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</si>
  <si>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</si>
  <si>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</si>
  <si>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</si>
  <si>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</si>
  <si>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</si>
  <si>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</si>
  <si>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</si>
  <si>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</si>
  <si>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</si>
  <si>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</si>
  <si>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</si>
  <si>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</si>
  <si>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</si>
  <si>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</si>
  <si>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</si>
  <si>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</si>
  <si>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</si>
  <si>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</si>
  <si>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</si>
  <si>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</si>
  <si>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</si>
  <si>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</si>
  <si>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</si>
  <si>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</si>
  <si>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</si>
  <si>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</si>
  <si>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</si>
  <si>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</si>
  <si>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</si>
  <si>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</si>
  <si>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</si>
  <si>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</si>
  <si>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</si>
  <si>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</si>
  <si>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</si>
  <si>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</si>
  <si>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</si>
  <si>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</si>
  <si>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</si>
  <si>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</si>
  <si>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</si>
  <si>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</si>
  <si>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</si>
  <si>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</si>
  <si>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</si>
  <si>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</si>
  <si>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</si>
  <si>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</si>
  <si>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</si>
  <si>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</si>
  <si>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</si>
  <si>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</si>
  <si>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</si>
  <si>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</si>
  <si>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</si>
  <si>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</si>
  <si>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</si>
  <si>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</si>
  <si>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</si>
  <si>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</si>
  <si>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</si>
  <si>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</si>
  <si>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</si>
  <si>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</si>
  <si>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</si>
  <si>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</si>
  <si>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</si>
  <si>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</si>
  <si>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</si>
  <si>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</si>
  <si>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</si>
  <si>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</si>
  <si>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</si>
  <si>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</si>
  <si>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</si>
  <si>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</si>
  <si>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</si>
  <si>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</si>
  <si>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</si>
  <si>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</si>
  <si>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</si>
  <si>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</si>
  <si>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</si>
  <si>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</si>
  <si>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</si>
  <si>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</si>
  <si>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</si>
  <si>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</si>
  <si>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</si>
  <si>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</si>
  <si>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</si>
  <si>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</si>
  <si>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</si>
  <si>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</si>
  <si>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</si>
  <si>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</si>
  <si>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</si>
  <si>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</si>
  <si>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</si>
  <si>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</si>
  <si>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</si>
  <si>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</si>
  <si>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</si>
  <si>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</si>
  <si>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</si>
  <si>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</si>
  <si>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</si>
  <si>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</si>
  <si>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</si>
  <si>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</si>
  <si>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</si>
  <si>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</si>
  <si>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</si>
  <si>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</si>
  <si>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</si>
  <si>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</si>
  <si>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</si>
  <si>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</si>
  <si>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</si>
  <si>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</si>
  <si>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</si>
  <si>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</si>
  <si>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</si>
  <si>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</si>
  <si>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</si>
  <si>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</si>
  <si>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</si>
  <si>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</si>
  <si>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</si>
  <si>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</si>
  <si>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</si>
  <si>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</si>
  <si>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</si>
  <si>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</si>
  <si>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</si>
  <si>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</si>
  <si>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</si>
  <si>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</si>
  <si>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</si>
  <si>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</si>
  <si>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</si>
  <si>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</si>
  <si>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</si>
  <si>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</si>
  <si>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</si>
  <si>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</si>
  <si>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</si>
  <si>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</si>
  <si>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</si>
  <si>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</si>
  <si>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</si>
  <si>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</si>
  <si>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</si>
  <si>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</si>
  <si>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</si>
  <si>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</si>
  <si>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</si>
  <si>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</si>
  <si>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</si>
  <si>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</si>
  <si>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</si>
  <si>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</si>
  <si>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</si>
  <si>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</si>
  <si>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</si>
  <si>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</si>
  <si>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</si>
  <si>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</si>
  <si>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</si>
  <si>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</si>
  <si>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</si>
  <si>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</si>
  <si>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</si>
  <si>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</si>
  <si>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</si>
  <si>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</si>
  <si>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</si>
  <si>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</si>
  <si>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</si>
  <si>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</si>
  <si>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</si>
  <si>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</si>
  <si>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</si>
  <si>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</si>
  <si>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</si>
  <si>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</si>
  <si>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</si>
  <si>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</si>
  <si>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</si>
  <si>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</si>
  <si>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</si>
  <si>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</si>
  <si>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</si>
  <si>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</si>
  <si>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</si>
  <si>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</si>
  <si>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</si>
  <si>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</si>
  <si>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</si>
  <si>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</si>
  <si>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</si>
  <si>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</si>
  <si>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</si>
  <si>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</si>
  <si>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</si>
  <si>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</si>
  <si>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</si>
  <si>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</si>
  <si>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</si>
  <si>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</si>
  <si>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</si>
  <si>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</si>
  <si>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</si>
  <si>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</si>
  <si>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</si>
  <si>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</si>
  <si>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</si>
  <si>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</si>
  <si>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</si>
  <si>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</si>
  <si>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</si>
  <si>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</si>
  <si>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</si>
  <si>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</si>
  <si>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</si>
  <si>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</si>
  <si>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</si>
  <si>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</si>
  <si>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</si>
  <si>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</si>
  <si>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</si>
  <si>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</si>
  <si>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</si>
  <si>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</si>
  <si>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</si>
  <si>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</si>
  <si>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</si>
  <si>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</si>
  <si>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</si>
  <si>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</si>
  <si>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</si>
  <si>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</si>
  <si>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</si>
  <si>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</si>
  <si>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</si>
  <si>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</si>
  <si>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</si>
  <si>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</si>
  <si>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</si>
  <si>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</si>
  <si>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</si>
  <si>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</si>
  <si>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</si>
  <si>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</si>
  <si>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</si>
  <si>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</si>
  <si>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</si>
  <si>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</si>
  <si>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</si>
  <si>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</si>
  <si>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</si>
  <si>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</si>
  <si>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</si>
  <si>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</si>
  <si>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</si>
  <si>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</si>
  <si>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</si>
  <si>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</si>
  <si>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</si>
  <si>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</si>
  <si>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</si>
  <si>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</si>
  <si>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</si>
  <si>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</si>
  <si>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</si>
  <si>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</si>
  <si>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</si>
  <si>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</si>
  <si>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</si>
  <si>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</si>
  <si>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</si>
  <si>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</si>
  <si>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</si>
  <si>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</si>
  <si>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</si>
  <si>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</si>
  <si>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</si>
  <si>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</si>
  <si>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</si>
  <si>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</si>
  <si>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</si>
  <si>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</si>
  <si>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</si>
  <si>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</si>
  <si>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</si>
  <si>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</si>
  <si>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</si>
  <si>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</si>
  <si>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</si>
  <si>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</si>
  <si>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</si>
  <si>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</si>
  <si>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</si>
  <si>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</si>
  <si>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</si>
  <si>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</si>
  <si>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</si>
  <si>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</si>
  <si>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</si>
  <si>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</si>
  <si>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</si>
  <si>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</si>
  <si>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</si>
  <si>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</si>
  <si>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</si>
  <si>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</si>
  <si>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</si>
  <si>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</si>
  <si>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</si>
  <si>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</si>
  <si>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</si>
  <si>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</si>
  <si>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</si>
  <si>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</si>
  <si>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</si>
  <si>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</si>
  <si>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</si>
  <si>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</si>
  <si>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</si>
  <si>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</si>
  <si>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</si>
  <si>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</si>
  <si>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</si>
  <si>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</si>
  <si>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</si>
  <si>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</si>
  <si>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</si>
  <si>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</si>
  <si>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</si>
  <si>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</si>
  <si>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</si>
  <si>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</si>
  <si>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</si>
  <si>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</si>
  <si>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</si>
  <si>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</si>
  <si>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</si>
  <si>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</si>
  <si>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</si>
  <si>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</si>
  <si>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</si>
  <si>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</si>
  <si>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</si>
  <si>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</si>
  <si>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</si>
  <si>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</si>
  <si>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</si>
  <si>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</si>
  <si>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</si>
  <si>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</si>
  <si>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</si>
  <si>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</si>
  <si>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</si>
  <si>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</si>
  <si>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</si>
  <si>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</si>
  <si>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</si>
  <si>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</si>
  <si>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</si>
  <si>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</si>
  <si>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</si>
  <si>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</si>
  <si>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</si>
  <si>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</si>
  <si>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</si>
  <si>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</si>
  <si>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</si>
  <si>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</si>
  <si>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</si>
  <si>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</si>
  <si>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</si>
  <si>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</si>
  <si>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</si>
  <si>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</si>
  <si>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</si>
  <si>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</si>
  <si>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</si>
  <si>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</si>
  <si>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</si>
  <si>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</si>
  <si>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</si>
  <si>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</si>
  <si>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</si>
  <si>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</si>
  <si>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</si>
  <si>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</si>
  <si>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</si>
  <si>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</si>
  <si>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</si>
  <si>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</si>
  <si>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</si>
  <si>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</si>
  <si>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</si>
  <si>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</si>
  <si>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</si>
  <si>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</si>
  <si>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</si>
  <si>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</si>
  <si>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</si>
  <si>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</si>
  <si>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</si>
  <si>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</si>
  <si>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</si>
  <si>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</si>
  <si>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</si>
  <si>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</si>
  <si>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</si>
  <si>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</si>
  <si>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</si>
  <si>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</si>
  <si>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</si>
  <si>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</si>
  <si>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</si>
  <si>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</si>
  <si>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</si>
  <si>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</si>
  <si>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</si>
  <si>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</si>
  <si>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</si>
  <si>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</si>
  <si>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</si>
  <si>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</si>
  <si>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</si>
  <si>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</si>
  <si>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</si>
  <si>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</si>
  <si>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</si>
  <si>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</si>
  <si>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</si>
  <si>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</si>
  <si>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</si>
  <si>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</si>
  <si>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</si>
  <si>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</si>
  <si>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</si>
  <si>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</si>
  <si>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</si>
  <si>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</si>
  <si>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</si>
  <si>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</si>
  <si>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</si>
  <si>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</si>
  <si>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</si>
  <si>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</si>
  <si>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</si>
  <si>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</si>
  <si>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</si>
  <si>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</si>
  <si>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</si>
  <si>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</si>
  <si>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</si>
  <si>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</si>
  <si>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</si>
  <si>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</si>
  <si>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</si>
  <si>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</si>
  <si>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</si>
  <si>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</si>
  <si>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</si>
  <si>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</si>
  <si>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</si>
  <si>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</si>
  <si>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</si>
  <si>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</si>
  <si>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</si>
  <si>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</si>
  <si>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</si>
  <si>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</si>
  <si>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</si>
  <si>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</si>
  <si>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</si>
  <si>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</si>
  <si>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</si>
  <si>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</si>
  <si>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</si>
  <si>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</si>
  <si>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</si>
  <si>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</si>
  <si>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</si>
  <si>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</si>
  <si>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</si>
  <si>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</si>
  <si>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</si>
  <si>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</si>
  <si>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</si>
  <si>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</si>
  <si>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</si>
  <si>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</si>
  <si>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</si>
  <si>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</si>
  <si>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</si>
  <si>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</si>
  <si>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</si>
  <si>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</si>
  <si>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</si>
  <si>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</si>
  <si>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</si>
  <si>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</si>
  <si>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</si>
  <si>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</si>
  <si>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</si>
  <si>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</si>
  <si>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</si>
  <si>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</si>
  <si>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</si>
  <si>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</si>
  <si>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</si>
  <si>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</si>
  <si>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</si>
  <si>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</si>
  <si>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</si>
  <si>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</si>
  <si>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</si>
  <si>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</si>
  <si>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</si>
  <si>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</si>
  <si>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</si>
  <si>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</si>
  <si>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</si>
  <si>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</si>
  <si>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</si>
  <si>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</si>
  <si>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</si>
  <si>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</si>
  <si>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</si>
  <si>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</si>
  <si>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</si>
  <si>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</si>
  <si>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</si>
  <si>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</si>
  <si>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</si>
  <si>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</si>
  <si>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</si>
  <si>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</si>
  <si>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</si>
  <si>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</si>
  <si>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</si>
  <si>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</si>
  <si>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</si>
  <si>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</si>
  <si>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</si>
  <si>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</si>
  <si>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</si>
  <si>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</si>
  <si>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</si>
  <si>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</si>
  <si>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</si>
  <si>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</si>
  <si>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</si>
  <si>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</si>
  <si>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</si>
  <si>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</si>
  <si>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</si>
  <si>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</si>
  <si>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</si>
  <si>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</si>
  <si>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</si>
  <si>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</si>
  <si>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</si>
  <si>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</si>
  <si>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</si>
  <si>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</si>
  <si>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</si>
  <si>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</si>
  <si>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</si>
  <si>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</si>
  <si>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</si>
  <si>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</si>
  <si>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</si>
  <si>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</si>
  <si>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</si>
  <si>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</si>
  <si>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</si>
  <si>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</si>
  <si>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</si>
  <si>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</si>
  <si>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</si>
  <si>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</si>
  <si>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</si>
  <si>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</si>
  <si>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</si>
  <si>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</si>
  <si>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</si>
  <si>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</si>
  <si>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</si>
  <si>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</si>
  <si>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</si>
  <si>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</si>
  <si>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</si>
  <si>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</si>
  <si>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</si>
  <si>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</si>
  <si>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</si>
  <si>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</si>
  <si>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</si>
  <si>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</si>
  <si>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</si>
  <si>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</si>
  <si>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</si>
  <si>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</si>
  <si>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</si>
  <si>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</si>
  <si>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</si>
  <si>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</si>
  <si>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</si>
  <si>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</si>
  <si>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</si>
  <si>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</si>
  <si>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</si>
  <si>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</si>
  <si>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</si>
  <si>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</si>
  <si>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</si>
  <si>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</si>
  <si>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</si>
  <si>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</si>
  <si>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</si>
  <si>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</si>
  <si>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</si>
  <si>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</si>
  <si>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</si>
  <si>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</si>
  <si>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</si>
  <si>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</si>
  <si>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</si>
  <si>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</si>
  <si>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</si>
  <si>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</si>
  <si>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</si>
  <si>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</si>
  <si>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</si>
  <si>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</si>
  <si>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</si>
  <si>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</si>
  <si>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</si>
  <si>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</si>
  <si>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</si>
  <si>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</si>
  <si>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</si>
  <si>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</si>
  <si>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</si>
  <si>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</si>
  <si>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</si>
  <si>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</si>
  <si>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</si>
  <si>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</si>
  <si>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</si>
  <si>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</si>
  <si>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</si>
  <si>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</si>
  <si>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</si>
  <si>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</si>
  <si>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</si>
  <si>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</si>
  <si>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</si>
  <si>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</si>
  <si>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</si>
  <si>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</si>
  <si>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</si>
  <si>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</si>
  <si>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</si>
  <si>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</si>
  <si>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</si>
  <si>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</si>
  <si>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</si>
  <si>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</si>
  <si>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</si>
  <si>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</si>
  <si>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</si>
  <si>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</si>
  <si>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</si>
  <si>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</si>
  <si>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</si>
  <si>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</si>
  <si>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</si>
  <si>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</si>
  <si>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</si>
  <si>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</si>
  <si>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</si>
  <si>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</si>
  <si>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</si>
  <si>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</si>
  <si>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</si>
  <si>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</si>
  <si>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</si>
  <si>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</si>
  <si>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</si>
  <si>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</si>
  <si>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</si>
  <si>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</si>
  <si>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</si>
  <si>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</si>
  <si>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</si>
  <si>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</si>
  <si>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</si>
  <si>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</si>
  <si>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</si>
  <si>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</si>
  <si>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</si>
  <si>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</si>
  <si>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</si>
  <si>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</si>
  <si>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</si>
  <si>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</si>
  <si>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</si>
  <si>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</si>
  <si>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</si>
  <si>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</si>
  <si>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</si>
  <si>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</si>
  <si>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</si>
  <si>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</si>
  <si>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</si>
  <si>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</si>
  <si>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</si>
  <si>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</si>
  <si>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</si>
  <si>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</si>
  <si>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</si>
  <si>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</si>
  <si>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</si>
  <si>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</si>
  <si>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</si>
  <si>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</si>
  <si>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</si>
  <si>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</si>
  <si>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</si>
  <si>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</si>
  <si>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</si>
  <si>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</si>
  <si>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</si>
  <si>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</si>
  <si>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</si>
  <si>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</si>
  <si>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</si>
  <si>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</si>
  <si>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</si>
  <si>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</si>
  <si>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</si>
  <si>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</si>
  <si>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</si>
  <si>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</si>
  <si>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</si>
  <si>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</si>
  <si>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</si>
  <si>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</si>
  <si>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</si>
  <si>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</si>
  <si>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</si>
  <si>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</si>
  <si>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</si>
  <si>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</si>
  <si>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</si>
  <si>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</si>
  <si>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</si>
  <si>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</si>
  <si>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</si>
  <si>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</si>
  <si>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</si>
  <si>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</si>
  <si>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</si>
  <si>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</si>
  <si>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</si>
  <si>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</si>
  <si>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</si>
  <si>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</si>
  <si>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</si>
  <si>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</si>
  <si>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</si>
  <si>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</si>
  <si>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</si>
  <si>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</si>
  <si>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</si>
  <si>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</si>
  <si>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</si>
  <si>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</si>
  <si>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</si>
  <si>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</si>
  <si>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</si>
  <si>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</si>
  <si>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</si>
  <si>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</si>
  <si>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</si>
  <si>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</si>
  <si>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</si>
  <si>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</si>
  <si>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</si>
  <si>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</si>
  <si>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</si>
  <si>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</si>
  <si>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</si>
  <si>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</si>
  <si>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</si>
  <si>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</si>
  <si>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</si>
  <si>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</si>
  <si>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</si>
  <si>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</si>
  <si>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</si>
  <si>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</si>
  <si>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</si>
  <si>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</si>
  <si>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</si>
  <si>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</si>
  <si>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</si>
  <si>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</si>
  <si>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</si>
  <si>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</si>
  <si>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</si>
  <si>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</si>
  <si>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</si>
  <si>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</si>
  <si>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</si>
  <si>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</si>
  <si>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</si>
  <si>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</si>
  <si>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</si>
  <si>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</si>
  <si>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</si>
  <si>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</si>
  <si>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</si>
  <si>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</si>
  <si>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</si>
  <si>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</si>
  <si>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</si>
  <si>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</si>
  <si>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</si>
  <si>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</si>
  <si>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</si>
  <si>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</si>
  <si>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</si>
  <si>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</si>
  <si>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</si>
  <si>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</si>
  <si>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</si>
  <si>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</si>
  <si>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</si>
  <si>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</si>
  <si>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</si>
  <si>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</si>
  <si>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</si>
  <si>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</si>
  <si>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</si>
  <si>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</si>
  <si>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</si>
  <si>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</si>
  <si>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</si>
  <si>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</si>
  <si>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</si>
  <si>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</si>
  <si>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</si>
  <si>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</si>
  <si>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</si>
  <si>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</si>
  <si>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</si>
  <si>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</si>
  <si>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</si>
  <si>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</si>
  <si>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</si>
  <si>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</si>
  <si>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</si>
  <si>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</si>
  <si>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</si>
  <si>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</si>
  <si>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</si>
  <si>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</si>
  <si>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</si>
  <si>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</si>
  <si>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</si>
  <si>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</si>
  <si>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</si>
  <si>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</si>
  <si>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</si>
  <si>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</si>
  <si>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</si>
  <si>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</si>
  <si>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</si>
  <si>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</si>
  <si>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</si>
  <si>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</si>
  <si>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</si>
  <si>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</si>
  <si>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</si>
  <si>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</si>
  <si>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</si>
  <si>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</si>
  <si>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</si>
  <si>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</si>
  <si>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</si>
  <si>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</si>
  <si>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</si>
  <si>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</si>
  <si>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</si>
  <si>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</si>
  <si>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</si>
  <si>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</si>
  <si>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</si>
  <si>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</si>
  <si>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</si>
  <si>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</si>
  <si>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</si>
  <si>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</si>
  <si>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</si>
  <si>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</si>
  <si>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</si>
  <si>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</si>
  <si>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</si>
  <si>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</si>
  <si>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</si>
  <si>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</si>
  <si>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</si>
  <si>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</si>
  <si>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</si>
  <si>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</si>
  <si>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</si>
  <si>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</si>
  <si>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</si>
  <si>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</si>
  <si>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</si>
  <si>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</si>
  <si>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</si>
  <si>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</si>
  <si>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</si>
  <si>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</si>
  <si>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</si>
  <si>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</si>
  <si>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</si>
  <si>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</si>
  <si>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</si>
  <si>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</si>
  <si>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</si>
  <si>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</si>
  <si>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</si>
  <si>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</si>
  <si>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</si>
  <si>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</si>
  <si>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</si>
  <si>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</si>
  <si>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</si>
  <si>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</si>
  <si>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</si>
  <si>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</si>
  <si>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</si>
  <si>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</si>
  <si>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</si>
  <si>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</si>
  <si>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</si>
  <si>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</si>
  <si>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</si>
  <si>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</si>
  <si>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</si>
  <si>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</si>
  <si>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</si>
  <si>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</si>
  <si>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</si>
  <si>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</si>
  <si>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</si>
  <si>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</si>
  <si>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</si>
  <si>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</si>
  <si>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</si>
  <si>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</si>
  <si>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</si>
  <si>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</si>
  <si>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</si>
  <si>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</si>
  <si>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</si>
  <si>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</si>
  <si>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</si>
  <si>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</si>
  <si>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</si>
  <si>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</si>
  <si>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</si>
  <si>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</si>
  <si>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</si>
  <si>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</si>
  <si>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</si>
  <si>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</si>
  <si>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</si>
  <si>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</si>
  <si>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</si>
  <si>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</si>
  <si>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</si>
  <si>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</si>
  <si>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</si>
  <si>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</si>
  <si>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</si>
  <si>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</si>
  <si>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</si>
  <si>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</si>
  <si>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</si>
  <si>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</si>
  <si>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</si>
  <si>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</si>
  <si>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</si>
  <si>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</si>
  <si>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</si>
  <si>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</si>
  <si>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</si>
  <si>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</si>
  <si>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</si>
  <si>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</si>
  <si>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</si>
  <si>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</si>
  <si>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</si>
  <si>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</si>
  <si>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</si>
  <si>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</si>
  <si>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</si>
  <si>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</si>
  <si>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</si>
  <si>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</si>
  <si>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</si>
  <si>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</si>
  <si>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</si>
  <si>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</si>
  <si>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</si>
  <si>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</si>
  <si>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</si>
  <si>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</si>
  <si>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</si>
  <si>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</si>
  <si>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</si>
  <si>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</si>
  <si>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</si>
  <si>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</si>
  <si>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</si>
  <si>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</si>
  <si>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</si>
  <si>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</si>
  <si>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</si>
  <si>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</si>
  <si>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</si>
  <si>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</si>
  <si>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</si>
  <si>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</si>
  <si>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</si>
  <si>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</si>
  <si>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</si>
  <si>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</si>
  <si>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</si>
  <si>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</si>
  <si>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</si>
  <si>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</si>
  <si>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</si>
  <si>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</si>
  <si>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</si>
  <si>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</si>
  <si>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</si>
  <si>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</si>
  <si>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</si>
  <si>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</si>
  <si>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</si>
  <si>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</si>
  <si>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</si>
  <si>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</si>
  <si>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</si>
  <si>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</si>
  <si>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</si>
  <si>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</si>
  <si>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</si>
  <si>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</si>
  <si>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</si>
  <si>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</si>
  <si>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</si>
  <si>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</si>
  <si>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</si>
  <si>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</si>
  <si>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</si>
  <si>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</si>
  <si>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</si>
  <si>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</si>
  <si>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</si>
  <si>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</si>
  <si>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</si>
  <si>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</si>
  <si>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</si>
  <si>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</si>
  <si>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</si>
  <si>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</si>
  <si>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</si>
  <si>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</si>
  <si>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</si>
  <si>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</si>
  <si>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</si>
  <si>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</si>
  <si>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</si>
  <si>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</si>
  <si>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</si>
  <si>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</si>
  <si>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</si>
  <si>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</si>
  <si>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</si>
  <si>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</si>
  <si>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</si>
  <si>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</si>
  <si>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</si>
  <si>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</si>
  <si>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</si>
  <si>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</si>
  <si>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</si>
  <si>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</si>
  <si>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</si>
  <si>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</si>
  <si>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</si>
  <si>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</si>
  <si>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</si>
  <si>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</si>
  <si>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</si>
  <si>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</si>
  <si>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</si>
  <si>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</si>
  <si>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</si>
  <si>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</si>
  <si>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</si>
  <si>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</si>
  <si>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</si>
  <si>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</si>
  <si>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</si>
  <si>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</si>
  <si>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</si>
  <si>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</si>
  <si>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</si>
  <si>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</si>
  <si>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</si>
  <si>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</si>
  <si>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</si>
  <si>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</si>
  <si>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</si>
  <si>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</si>
  <si>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</si>
  <si>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</si>
  <si>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</si>
  <si>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</si>
  <si>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</si>
  <si>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</si>
  <si>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</si>
  <si>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</si>
  <si>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</si>
  <si>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</si>
  <si>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</si>
  <si>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</si>
  <si>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</si>
  <si>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</si>
  <si>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</si>
  <si>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</si>
  <si>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</si>
  <si>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</si>
  <si>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</si>
  <si>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</si>
  <si>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</si>
  <si>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</si>
  <si>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</si>
  <si>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</si>
  <si>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</si>
  <si>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</si>
  <si>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</si>
  <si>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</si>
  <si>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</si>
  <si>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</si>
  <si>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</si>
  <si>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</si>
  <si>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</si>
  <si>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</si>
  <si>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</si>
  <si>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</si>
  <si>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</si>
  <si>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</si>
  <si>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</si>
  <si>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</si>
  <si>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</si>
  <si>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</si>
  <si>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</si>
  <si>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</si>
  <si>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</si>
  <si>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</si>
  <si>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</si>
  <si>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</si>
  <si>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</si>
  <si>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</si>
  <si>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</si>
  <si>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</si>
  <si>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</si>
  <si>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</si>
  <si>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</si>
  <si>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</si>
  <si>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</si>
  <si>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</si>
  <si>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</si>
  <si>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</si>
  <si>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</si>
  <si>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</si>
  <si>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</si>
  <si>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</si>
  <si>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</si>
  <si>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</si>
  <si>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</si>
  <si>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</si>
  <si>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</si>
  <si>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</si>
  <si>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</si>
  <si>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</si>
  <si>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</si>
  <si>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</si>
  <si>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</si>
  <si>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</si>
  <si>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</si>
  <si>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</si>
  <si>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</si>
  <si>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</si>
  <si>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</si>
  <si>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</si>
  <si>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</si>
  <si>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</si>
  <si>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</si>
  <si>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</si>
  <si>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</si>
  <si>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</si>
  <si>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</si>
  <si>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</si>
  <si>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</si>
  <si>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</si>
  <si>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</si>
  <si>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</si>
  <si>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</si>
  <si>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</si>
  <si>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</si>
  <si>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</si>
  <si>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</si>
  <si>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</si>
  <si>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</si>
  <si>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</si>
  <si>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</si>
  <si>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</si>
  <si>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</si>
  <si>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</si>
  <si>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</si>
  <si>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</si>
  <si>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</si>
  <si>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</si>
  <si>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</si>
  <si>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</si>
  <si>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</si>
  <si>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</si>
  <si>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</si>
  <si>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</si>
  <si>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</si>
  <si>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</si>
  <si>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</si>
  <si>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</si>
  <si>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</si>
  <si>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</si>
  <si>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</si>
  <si>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</si>
  <si>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</si>
  <si>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</si>
  <si>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</si>
  <si>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</si>
  <si>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</si>
  <si>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</si>
  <si>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</si>
  <si>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</si>
  <si>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</si>
  <si>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</si>
  <si>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</si>
  <si>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</si>
  <si>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</si>
  <si>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</si>
  <si>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</si>
  <si>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</si>
  <si>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</si>
  <si>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</si>
  <si>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</si>
  <si>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</si>
  <si>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</si>
  <si>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</si>
  <si>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</si>
  <si>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</si>
  <si>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</si>
  <si>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</si>
  <si>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</si>
  <si>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</si>
  <si>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</si>
  <si>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</si>
  <si>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</si>
  <si>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</si>
  <si>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</si>
  <si>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</si>
  <si>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</si>
  <si>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</si>
  <si>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</si>
  <si>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</si>
  <si>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</si>
  <si>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</si>
  <si>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</si>
  <si>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</si>
  <si>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</si>
  <si>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</si>
  <si>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</si>
  <si>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</si>
  <si>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</si>
  <si>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</si>
  <si>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</si>
  <si>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</si>
  <si>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</si>
  <si>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</si>
  <si>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</si>
  <si>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</si>
  <si>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</si>
  <si>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</si>
  <si>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</si>
  <si>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</si>
  <si>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</si>
  <si>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</si>
  <si>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</si>
  <si>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</si>
  <si>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</si>
  <si>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</si>
  <si>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</si>
  <si>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</si>
  <si>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</si>
  <si>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</si>
  <si>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</si>
  <si>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</si>
  <si>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</si>
  <si>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</si>
  <si>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</si>
  <si>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</si>
  <si>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</si>
  <si>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</si>
  <si>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</si>
  <si>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</si>
  <si>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</si>
  <si>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</si>
  <si>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</si>
  <si>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</si>
  <si>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</si>
  <si>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</si>
  <si>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</si>
  <si>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</si>
  <si>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</si>
  <si>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</si>
  <si>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</si>
  <si>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</si>
  <si>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</si>
  <si>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</si>
  <si>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</si>
  <si>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</si>
  <si>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</si>
  <si>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</si>
  <si>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</si>
  <si>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</si>
  <si>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</si>
  <si>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</si>
  <si>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</si>
  <si>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</si>
  <si>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</si>
  <si>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</si>
  <si>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</si>
  <si>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</si>
  <si>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</si>
  <si>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</si>
  <si>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</si>
  <si>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</si>
  <si>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</si>
  <si>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</si>
  <si>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</si>
  <si>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</si>
  <si>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</si>
  <si>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</si>
  <si>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</si>
  <si>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</si>
  <si>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</si>
  <si>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</si>
  <si>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</si>
  <si>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</si>
  <si>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</si>
  <si>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</si>
  <si>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</si>
  <si>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</si>
  <si>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</si>
  <si>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</si>
  <si>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</si>
  <si>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</si>
  <si>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</si>
  <si>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</si>
  <si>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</si>
  <si>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</si>
  <si>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</si>
  <si>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</si>
  <si>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</si>
  <si>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</si>
  <si>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</si>
  <si>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</si>
  <si>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</si>
  <si>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</si>
  <si>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</si>
  <si>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</si>
  <si>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</si>
  <si>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</si>
  <si>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</si>
  <si>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</si>
  <si>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</si>
  <si>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</si>
  <si>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</si>
  <si>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</si>
  <si>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</si>
  <si>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</si>
  <si>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</si>
  <si>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</si>
  <si>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</si>
  <si>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</si>
  <si>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</si>
  <si>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</si>
  <si>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</si>
  <si>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</si>
  <si>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</si>
  <si>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</si>
  <si>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</si>
  <si>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</si>
  <si>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</si>
  <si>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</si>
  <si>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</si>
  <si>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</si>
  <si>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</si>
  <si>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</si>
  <si>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</si>
  <si>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</si>
  <si>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</si>
  <si>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</si>
  <si>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</si>
  <si>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</si>
  <si>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</si>
  <si>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</si>
  <si>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</si>
  <si>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</si>
  <si>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</si>
  <si>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</si>
  <si>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</si>
  <si>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</si>
  <si>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</si>
  <si>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</si>
  <si>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</si>
  <si>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</si>
  <si>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</si>
  <si>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</si>
  <si>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</si>
  <si>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</si>
  <si>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</si>
  <si>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</si>
  <si>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</si>
  <si>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</si>
  <si>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</si>
  <si>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</si>
  <si>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</si>
  <si>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</si>
  <si>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</si>
  <si>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</si>
  <si>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</si>
  <si>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</si>
  <si>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</si>
  <si>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</si>
  <si>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</si>
  <si>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</si>
  <si>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</si>
  <si>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</si>
  <si>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</si>
  <si>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</si>
  <si>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</si>
  <si>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</si>
  <si>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</si>
  <si>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</si>
  <si>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</si>
  <si>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</si>
  <si>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</si>
  <si>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</si>
  <si>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</si>
  <si>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</si>
  <si>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</si>
  <si>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</si>
  <si>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</si>
  <si>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</si>
  <si>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</si>
  <si>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</si>
  <si>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</si>
  <si>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</si>
  <si>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</si>
  <si>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</si>
  <si>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</si>
  <si>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</si>
  <si>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</si>
  <si>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</si>
  <si>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</si>
  <si>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</si>
  <si>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</si>
  <si>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</si>
  <si>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</si>
  <si>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</si>
  <si>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</si>
  <si>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</si>
  <si>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</si>
  <si>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</si>
  <si>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</si>
  <si>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</si>
  <si>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</si>
  <si>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</si>
  <si>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</si>
  <si>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</si>
  <si>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</si>
  <si>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</si>
  <si>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</si>
  <si>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</si>
  <si>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</si>
  <si>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</si>
  <si>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</si>
  <si>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</si>
  <si>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</si>
  <si>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</si>
  <si>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</si>
  <si>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</si>
  <si>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</si>
  <si>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</si>
  <si>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</si>
  <si>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</si>
  <si>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</si>
  <si>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</si>
  <si>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</si>
  <si>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</si>
  <si>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</si>
  <si>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</si>
  <si>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</si>
  <si>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</si>
  <si>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</si>
  <si>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</si>
  <si>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</si>
  <si>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</si>
  <si>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</si>
  <si>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</si>
  <si>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</si>
  <si>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</si>
  <si>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</si>
  <si>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</si>
  <si>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</si>
  <si>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</si>
  <si>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</si>
  <si>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</si>
  <si>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</si>
  <si>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</si>
  <si>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</si>
  <si>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</si>
  <si>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</si>
  <si>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</si>
  <si>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</si>
  <si>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</si>
  <si>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</si>
  <si>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</si>
  <si>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</si>
  <si>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</si>
  <si>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</si>
  <si>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</si>
  <si>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</si>
  <si>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</si>
  <si>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</si>
  <si>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</si>
  <si>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</si>
  <si>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</si>
  <si>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</si>
  <si>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</si>
  <si>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</si>
  <si>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</si>
  <si>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</si>
  <si>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</si>
  <si>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</si>
  <si>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</si>
  <si>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</si>
  <si>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</si>
  <si>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</si>
  <si>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</si>
  <si>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</si>
  <si>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</si>
  <si>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</si>
  <si>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</si>
  <si>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</si>
  <si>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</si>
  <si>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</si>
  <si>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</si>
  <si>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</si>
  <si>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</si>
  <si>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</si>
  <si>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</si>
  <si>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</si>
  <si>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</si>
  <si>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</si>
  <si>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</si>
  <si>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</si>
  <si>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</si>
  <si>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</si>
  <si>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</si>
  <si>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</si>
  <si>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</si>
  <si>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</si>
  <si>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</si>
  <si>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</si>
  <si>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</si>
  <si>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</si>
  <si>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</si>
  <si>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</si>
  <si>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</si>
  <si>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</si>
  <si>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</si>
  <si>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</si>
  <si>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</si>
  <si>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</si>
  <si>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</si>
  <si>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</si>
  <si>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</si>
  <si>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</si>
  <si>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</si>
  <si>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</si>
  <si>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</si>
  <si>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</si>
  <si>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</si>
  <si>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</si>
  <si>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</si>
  <si>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</si>
  <si>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</si>
  <si>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</si>
  <si>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</si>
  <si>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</si>
  <si>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</si>
  <si>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</si>
  <si>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</si>
  <si>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</si>
  <si>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</si>
  <si>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</si>
  <si>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</si>
  <si>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</si>
  <si>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</si>
  <si>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</si>
  <si>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</si>
  <si>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</si>
  <si>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</si>
  <si>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</si>
  <si>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</si>
  <si>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</si>
  <si>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</si>
  <si>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</si>
  <si>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</si>
  <si>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</si>
  <si>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</si>
  <si>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</si>
  <si>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</si>
  <si>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</si>
  <si>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</si>
  <si>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</si>
  <si>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</si>
  <si>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</si>
  <si>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</si>
  <si>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</si>
  <si>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</si>
  <si>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</si>
  <si>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</si>
  <si>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</si>
  <si>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</si>
  <si>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</si>
  <si>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</si>
  <si>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</si>
  <si>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</si>
  <si>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</si>
  <si>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</si>
  <si>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</si>
  <si>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</si>
  <si>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</si>
  <si>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</si>
  <si>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</si>
  <si>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</si>
  <si>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</si>
  <si>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</si>
  <si>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</si>
  <si>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</si>
  <si>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</si>
  <si>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</si>
  <si>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</si>
  <si>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</si>
  <si>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</si>
  <si>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</si>
  <si>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</si>
  <si>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</si>
  <si>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</si>
  <si>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</si>
  <si>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</si>
  <si>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</si>
  <si>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</si>
  <si>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</si>
  <si>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</si>
  <si>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</si>
  <si>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</si>
  <si>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</si>
  <si>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</si>
  <si>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</si>
  <si>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</si>
  <si>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</si>
  <si>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</si>
  <si>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</si>
  <si>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</si>
  <si>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</si>
  <si>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</si>
  <si>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</si>
  <si>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</si>
  <si>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</si>
  <si>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</si>
  <si>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</si>
  <si>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</si>
  <si>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</si>
  <si>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</si>
  <si>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</si>
  <si>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</si>
  <si>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</si>
  <si>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</si>
  <si>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</si>
  <si>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</si>
  <si>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</si>
  <si>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</si>
  <si>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</si>
  <si>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</si>
  <si>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</si>
  <si>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</si>
  <si>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</si>
  <si>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</si>
  <si>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</si>
  <si>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</si>
  <si>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</si>
  <si>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</si>
  <si>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</si>
  <si>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</si>
  <si>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</si>
  <si>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</si>
  <si>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</si>
  <si>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</si>
  <si>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</si>
  <si>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</si>
  <si>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</si>
  <si>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</si>
  <si>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</si>
  <si>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</si>
  <si>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</si>
  <si>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</si>
  <si>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</si>
  <si>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</si>
  <si>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</si>
  <si>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</si>
  <si>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</si>
  <si>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</si>
  <si>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</si>
  <si>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</si>
  <si>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</si>
  <si>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</si>
  <si>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</si>
  <si>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</si>
  <si>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</si>
  <si>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</si>
  <si>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</si>
  <si>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</si>
  <si>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</si>
  <si>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</si>
  <si>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</si>
  <si>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</si>
  <si>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</si>
  <si>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</si>
  <si>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</si>
  <si>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</si>
  <si>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</si>
  <si>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</si>
  <si>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</si>
  <si>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</si>
  <si>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</si>
  <si>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</si>
  <si>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</si>
  <si>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</si>
  <si>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</si>
  <si>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</si>
  <si>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</si>
  <si>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</si>
  <si>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</si>
  <si>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</si>
  <si>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</si>
  <si>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</si>
  <si>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</si>
  <si>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</si>
  <si>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</si>
  <si>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</si>
  <si>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</si>
  <si>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</si>
  <si>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</si>
  <si>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</si>
  <si>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</si>
  <si>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</si>
  <si>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</si>
  <si>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</si>
  <si>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</si>
  <si>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</si>
  <si>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</si>
  <si>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</si>
  <si>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</si>
  <si>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</si>
  <si>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</si>
  <si>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</si>
  <si>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</si>
  <si>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</si>
  <si>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</si>
  <si>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</si>
  <si>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</si>
  <si>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</si>
  <si>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</si>
  <si>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</si>
  <si>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</si>
  <si>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</si>
  <si>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</si>
  <si>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</si>
  <si>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</si>
  <si>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</si>
  <si>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</si>
  <si>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</si>
  <si>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</si>
  <si>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</si>
  <si>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</si>
  <si>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</si>
  <si>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</si>
  <si>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</si>
  <si>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</si>
  <si>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</si>
  <si>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</si>
  <si>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</si>
  <si>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</si>
  <si>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</si>
  <si>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</si>
  <si>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</si>
  <si>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</si>
  <si>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</si>
  <si>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</si>
  <si>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</si>
  <si>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</si>
  <si>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</si>
  <si>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</si>
  <si>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</si>
  <si>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</si>
  <si>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</si>
  <si>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</si>
  <si>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</si>
  <si>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</si>
  <si>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</si>
  <si>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</si>
  <si>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</si>
  <si>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</si>
  <si>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</si>
  <si>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</si>
  <si>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</si>
  <si>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</si>
  <si>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</si>
  <si>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</si>
  <si>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</si>
  <si>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</si>
  <si>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</si>
  <si>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</si>
  <si>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</si>
  <si>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</si>
  <si>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</si>
  <si>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</si>
  <si>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</si>
  <si>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</si>
  <si>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</si>
  <si>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</si>
  <si>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</si>
  <si>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</si>
  <si>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</si>
  <si>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</si>
  <si>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</si>
  <si>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</si>
  <si>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</si>
  <si>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</si>
  <si>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</si>
  <si>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</si>
  <si>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</si>
  <si>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</si>
  <si>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</si>
  <si>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</si>
  <si>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</si>
  <si>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</si>
  <si>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</si>
  <si>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</si>
  <si>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</si>
  <si>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</si>
  <si>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</si>
  <si>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</si>
  <si>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</si>
  <si>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</si>
  <si>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</si>
  <si>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</si>
  <si>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</si>
  <si>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</si>
  <si>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</si>
  <si>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</si>
  <si>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</si>
  <si>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</si>
  <si>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</si>
  <si>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</si>
  <si>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</si>
  <si>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</si>
  <si>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</si>
  <si>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</si>
  <si>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</si>
  <si>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</si>
  <si>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</si>
  <si>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</si>
  <si>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</si>
  <si>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</si>
  <si>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</si>
  <si>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</si>
  <si>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</si>
  <si>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</si>
  <si>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</si>
  <si>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</si>
  <si>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</si>
  <si>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</si>
  <si>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</si>
  <si>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</si>
  <si>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</si>
  <si>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</si>
  <si>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</si>
  <si>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</si>
  <si>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</si>
  <si>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</si>
  <si>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</si>
  <si>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</si>
  <si>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</si>
  <si>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</si>
  <si>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</si>
  <si>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</si>
  <si>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</si>
  <si>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</si>
  <si>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</si>
  <si>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</si>
  <si>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</si>
  <si>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</si>
  <si>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</si>
  <si>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</si>
  <si>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</si>
  <si>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</si>
  <si>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</si>
  <si>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</si>
  <si>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</si>
  <si>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</si>
  <si>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</si>
  <si>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</si>
  <si>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</si>
  <si>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</si>
  <si>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</si>
  <si>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</si>
  <si>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</si>
  <si>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</si>
  <si>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</si>
  <si>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</si>
  <si>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</si>
  <si>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</si>
  <si>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</si>
  <si>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</si>
  <si>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</si>
  <si>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</si>
  <si>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</si>
  <si>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</si>
  <si>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</si>
  <si>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</si>
  <si>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</si>
  <si>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</si>
  <si>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</si>
  <si>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</si>
  <si>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</si>
  <si>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</si>
  <si>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</si>
  <si>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</si>
  <si>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</si>
  <si>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</si>
  <si>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</si>
  <si>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</si>
  <si>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</si>
  <si>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</si>
  <si>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</si>
  <si>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</si>
  <si>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</si>
  <si>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</si>
  <si>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</si>
  <si>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</si>
  <si>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</si>
  <si>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</si>
  <si>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</si>
  <si>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</si>
  <si>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</si>
  <si>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</si>
  <si>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</si>
  <si>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</si>
  <si>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</si>
  <si>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</si>
  <si>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</si>
  <si>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</si>
  <si>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</si>
  <si>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</si>
  <si>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</si>
  <si>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</si>
  <si>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</si>
  <si>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</si>
  <si>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</si>
  <si>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</si>
  <si>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</si>
  <si>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</si>
  <si>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</si>
  <si>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</si>
  <si>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</si>
  <si>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</si>
  <si>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</si>
  <si>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</si>
  <si>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</si>
  <si>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</si>
  <si>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</si>
  <si>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</si>
  <si>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</si>
  <si>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</si>
  <si>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</si>
  <si>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</si>
  <si>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</si>
  <si>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</si>
  <si>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</si>
  <si>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</si>
  <si>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</si>
  <si>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</si>
  <si>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</si>
  <si>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</si>
  <si>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</si>
  <si>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</si>
  <si>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</si>
  <si>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</si>
  <si>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</si>
  <si>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</si>
  <si>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</si>
  <si>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</si>
  <si>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</si>
  <si>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</si>
  <si>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</si>
  <si>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</si>
  <si>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</si>
  <si>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</si>
  <si>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</si>
  <si>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</si>
  <si>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</si>
  <si>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</si>
  <si>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</si>
  <si>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</si>
  <si>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</si>
  <si>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</si>
  <si>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</si>
  <si>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</si>
  <si>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</si>
  <si>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</si>
  <si>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</si>
  <si>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</si>
  <si>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</si>
  <si>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</si>
  <si>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</si>
  <si>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</si>
  <si>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</si>
  <si>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</si>
  <si>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</si>
  <si>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</si>
  <si>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</si>
  <si>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</si>
  <si>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</si>
  <si>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</si>
  <si>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</si>
  <si>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</si>
  <si>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</si>
  <si>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</si>
  <si>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</si>
  <si>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</si>
  <si>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</si>
  <si>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</si>
  <si>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</si>
  <si>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</si>
  <si>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</si>
  <si>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</si>
  <si>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</si>
  <si>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</si>
  <si>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</si>
  <si>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</si>
  <si>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</si>
  <si>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</si>
  <si>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</si>
  <si>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</si>
  <si>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</si>
  <si>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</si>
  <si>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</si>
  <si>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</si>
  <si>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</si>
  <si>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</si>
  <si>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</si>
  <si>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</si>
  <si>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</si>
  <si>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</si>
  <si>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</si>
  <si>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</si>
  <si>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</si>
  <si>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</si>
  <si>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</si>
  <si>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</si>
  <si>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</si>
  <si>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</si>
  <si>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</si>
  <si>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</si>
  <si>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</si>
  <si>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</si>
  <si>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</si>
  <si>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</si>
  <si>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</si>
  <si>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</si>
  <si>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</si>
  <si>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</si>
  <si>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</si>
  <si>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</si>
  <si>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</si>
  <si>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</si>
  <si>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</si>
  <si>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</si>
  <si>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</si>
  <si>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</si>
  <si>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</si>
  <si>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</si>
  <si>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</si>
  <si>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</si>
  <si>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</si>
  <si>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</si>
  <si>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</si>
  <si>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</si>
  <si>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</si>
  <si>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</si>
  <si>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</si>
  <si>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</si>
  <si>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</si>
  <si>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</si>
  <si>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</si>
  <si>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</si>
  <si>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</si>
  <si>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</si>
  <si>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</si>
  <si>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</si>
  <si>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</si>
  <si>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</si>
  <si>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</si>
  <si>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</si>
  <si>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</si>
  <si>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</si>
  <si>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</si>
  <si>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</si>
  <si>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</si>
  <si>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</si>
  <si>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</si>
  <si>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</si>
  <si>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</si>
  <si>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</si>
  <si>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</si>
  <si>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</si>
  <si>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</si>
  <si>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</si>
  <si>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</si>
  <si>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</si>
  <si>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</si>
  <si>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</si>
  <si>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</si>
  <si>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</si>
  <si>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</si>
  <si>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</si>
  <si>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</si>
  <si>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</si>
  <si>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</si>
  <si>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</si>
  <si>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</si>
  <si>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</si>
  <si>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</si>
  <si>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</si>
  <si>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</si>
  <si>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</si>
  <si>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</si>
  <si>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</si>
  <si>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</si>
  <si>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</si>
  <si>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</si>
  <si>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</si>
  <si>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</si>
  <si>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</si>
  <si>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</si>
  <si>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</si>
  <si>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</si>
  <si>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</si>
  <si>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</si>
  <si>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</si>
  <si>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</si>
  <si>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</si>
  <si>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</si>
  <si>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</si>
  <si>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</si>
  <si>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</si>
  <si>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</si>
  <si>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</si>
  <si>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</si>
  <si>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</si>
  <si>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</si>
  <si>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</si>
  <si>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</si>
  <si>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</si>
  <si>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</si>
  <si>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</si>
  <si>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</si>
  <si>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</si>
  <si>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</si>
  <si>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</si>
  <si>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</si>
  <si>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</si>
  <si>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</si>
  <si>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</si>
  <si>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</si>
  <si>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</si>
  <si>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</si>
  <si>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</si>
  <si>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</si>
  <si>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</si>
  <si>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</si>
  <si>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</si>
  <si>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</si>
  <si>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</si>
  <si>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</si>
  <si>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</si>
  <si>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</si>
  <si>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</si>
  <si>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</si>
  <si>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</si>
  <si>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</si>
  <si>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</si>
  <si>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</si>
  <si>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</si>
  <si>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</si>
  <si>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</si>
  <si>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</si>
  <si>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</si>
  <si>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</si>
  <si>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</si>
  <si>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</si>
  <si>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</si>
  <si>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</si>
  <si>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</si>
  <si>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</si>
  <si>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</si>
  <si>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</si>
  <si>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</si>
  <si>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</si>
  <si>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</si>
  <si>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</si>
  <si>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</si>
  <si>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</si>
  <si>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</si>
  <si>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</si>
  <si>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</si>
  <si>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</si>
  <si>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</si>
  <si>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</si>
  <si>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</si>
  <si>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</si>
  <si>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</si>
  <si>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</si>
  <si>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</si>
  <si>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</si>
  <si>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</si>
  <si>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</si>
  <si>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</si>
  <si>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</si>
  <si>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</si>
  <si>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</si>
  <si>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</si>
  <si>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</si>
  <si>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</si>
  <si>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</si>
  <si>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</si>
  <si>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</si>
  <si>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</si>
  <si>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</si>
  <si>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</si>
  <si>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</si>
  <si>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</si>
  <si>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</si>
  <si>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</si>
  <si>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</si>
  <si>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</si>
  <si>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</si>
  <si>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</si>
  <si>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</si>
  <si>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</si>
  <si>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</si>
  <si>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</si>
  <si>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</si>
  <si>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</si>
  <si>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</si>
  <si>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</si>
  <si>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</si>
  <si>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</si>
  <si>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</si>
  <si>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</si>
  <si>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</si>
  <si>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</si>
  <si>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</si>
  <si>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</si>
  <si>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</si>
  <si>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</si>
  <si>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</si>
  <si>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</si>
  <si>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</si>
  <si>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</si>
  <si>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</si>
  <si>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</si>
  <si>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</si>
  <si>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</si>
  <si>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</si>
  <si>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</si>
  <si>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</si>
  <si>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</si>
  <si>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</si>
  <si>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</si>
  <si>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</si>
  <si>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</si>
  <si>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</si>
  <si>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</si>
  <si>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</si>
  <si>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</si>
  <si>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</si>
  <si>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</si>
  <si>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</si>
  <si>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</si>
  <si>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</si>
  <si>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</si>
  <si>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</si>
  <si>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</si>
  <si>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</si>
  <si>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</si>
  <si>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</si>
  <si>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</si>
  <si>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</si>
  <si>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</si>
  <si>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</si>
  <si>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</si>
  <si>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</si>
  <si>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</si>
  <si>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</si>
  <si>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</si>
  <si>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</si>
  <si>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</si>
  <si>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</si>
  <si>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</si>
  <si>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</si>
  <si>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</si>
  <si>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</si>
  <si>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</si>
  <si>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</si>
  <si>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</si>
  <si>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</si>
  <si>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</si>
  <si>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</si>
  <si>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</si>
  <si>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</si>
  <si>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</si>
  <si>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</si>
  <si>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</si>
  <si>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</si>
  <si>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</si>
  <si>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</si>
  <si>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</si>
  <si>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</si>
  <si>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</si>
  <si>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</si>
  <si>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</si>
  <si>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</si>
  <si>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</si>
  <si>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</si>
  <si>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</si>
  <si>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</si>
  <si>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</si>
  <si>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</si>
  <si>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</si>
  <si>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</si>
  <si>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</si>
  <si>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</si>
  <si>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</si>
  <si>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</si>
  <si>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</si>
  <si>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</si>
  <si>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</si>
  <si>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</si>
  <si>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</si>
  <si>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</si>
  <si>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</si>
  <si>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</si>
  <si>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</si>
  <si>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</si>
  <si>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</si>
  <si>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</si>
  <si>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</si>
  <si>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</si>
  <si>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</si>
  <si>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</si>
  <si>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</si>
  <si>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</si>
  <si>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</si>
  <si>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</si>
  <si>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</si>
  <si>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</si>
  <si>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</si>
  <si>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</si>
  <si>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</si>
  <si>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</si>
  <si>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</si>
  <si>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</si>
  <si>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</si>
  <si>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</si>
  <si>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</si>
  <si>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</si>
  <si>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</si>
  <si>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</si>
  <si>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</si>
  <si>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</si>
  <si>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</si>
  <si>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</si>
  <si>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</si>
  <si>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</si>
  <si>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</si>
  <si>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</si>
  <si>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</si>
  <si>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</si>
  <si>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</si>
  <si>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</si>
  <si>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</si>
  <si>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</si>
  <si>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</si>
  <si>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</si>
  <si>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</si>
  <si>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</si>
  <si>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</si>
  <si>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</si>
  <si>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</si>
  <si>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</si>
  <si>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</si>
  <si>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</si>
  <si>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</si>
  <si>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</si>
  <si>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</si>
  <si>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</si>
  <si>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</si>
  <si>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</si>
  <si>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</si>
  <si>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</si>
  <si>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</si>
  <si>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</si>
  <si>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</si>
  <si>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</si>
  <si>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</si>
  <si>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</si>
  <si>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</si>
  <si>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</si>
  <si>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</si>
  <si>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</si>
  <si>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</si>
  <si>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</si>
  <si>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</si>
  <si>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</si>
  <si>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</si>
  <si>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</si>
  <si>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</si>
  <si>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</si>
  <si>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</si>
  <si>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</si>
  <si>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</si>
  <si>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</si>
  <si>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</si>
  <si>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</si>
  <si>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</si>
  <si>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</si>
  <si>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</si>
  <si>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</si>
  <si>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</si>
  <si>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</si>
  <si>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</si>
  <si>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</si>
  <si>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</si>
  <si>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</si>
  <si>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</si>
  <si>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</si>
  <si>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</si>
  <si>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</si>
  <si>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</si>
  <si>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</si>
  <si>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</si>
  <si>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</si>
  <si>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</si>
  <si>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</si>
  <si>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</si>
  <si>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</si>
  <si>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</si>
  <si>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</si>
  <si>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</si>
  <si>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</si>
  <si>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</si>
  <si>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</si>
  <si>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</si>
  <si>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</si>
  <si>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</si>
  <si>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</si>
  <si>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</si>
  <si>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</si>
  <si>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</si>
  <si>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</si>
  <si>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</si>
  <si>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</si>
  <si>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</si>
  <si>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</si>
  <si>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</si>
  <si>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</si>
  <si>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</si>
  <si>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</si>
  <si>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</si>
  <si>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</si>
  <si>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</si>
  <si>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</si>
  <si>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</si>
  <si>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</si>
  <si>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</si>
  <si>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</si>
  <si>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</si>
  <si>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</si>
  <si>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</si>
  <si>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</si>
  <si>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</si>
  <si>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</si>
  <si>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</si>
  <si>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</si>
  <si>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</si>
  <si>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</si>
  <si>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</si>
  <si>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</si>
  <si>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</si>
  <si>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</si>
  <si>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</si>
  <si>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</si>
  <si>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</si>
  <si>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</si>
  <si>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</si>
  <si>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</si>
  <si>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</si>
  <si>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</si>
  <si>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</si>
  <si>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</si>
  <si>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</si>
  <si>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</si>
  <si>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</si>
  <si>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</si>
  <si>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</si>
  <si>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</si>
  <si>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</si>
  <si>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</si>
  <si>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</si>
  <si>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</si>
  <si>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</si>
  <si>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</si>
  <si>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</si>
  <si>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</si>
  <si>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</si>
  <si>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</si>
  <si>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</si>
  <si>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</si>
  <si>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</si>
  <si>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</si>
  <si>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</si>
  <si>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</si>
  <si>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</si>
  <si>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</si>
  <si>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</si>
  <si>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</si>
  <si>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</si>
  <si>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</si>
  <si>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</si>
  <si>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</si>
  <si>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</si>
  <si>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</si>
  <si>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</si>
  <si>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</si>
  <si>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</si>
  <si>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</si>
  <si>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</si>
  <si>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</si>
  <si>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</si>
  <si>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</si>
  <si>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</si>
  <si>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</si>
  <si>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</si>
  <si>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</si>
  <si>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</si>
  <si>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</si>
  <si>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</si>
  <si>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</si>
  <si>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</si>
  <si>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</si>
  <si>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</si>
  <si>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</si>
  <si>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</si>
  <si>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</si>
  <si>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</si>
  <si>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</si>
  <si>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</si>
  <si>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</si>
  <si>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</si>
  <si>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</si>
  <si>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</si>
  <si>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</si>
  <si>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</si>
  <si>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</si>
  <si>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</si>
  <si>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</si>
  <si>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</si>
  <si>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</si>
  <si>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</si>
  <si>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</si>
  <si>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</si>
  <si>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</si>
  <si>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</si>
  <si>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</si>
  <si>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</si>
  <si>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</si>
  <si>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</si>
  <si>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</si>
  <si>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</si>
  <si>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</si>
  <si>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</si>
  <si>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</si>
  <si>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</si>
  <si>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</si>
  <si>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</si>
  <si>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</si>
  <si>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</si>
  <si>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</si>
  <si>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</si>
  <si>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</si>
  <si>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</si>
  <si>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</si>
  <si>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</si>
  <si>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</si>
  <si>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</si>
  <si>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</si>
  <si>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</si>
  <si>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</si>
  <si>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</si>
  <si>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</si>
  <si>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</si>
  <si>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</si>
  <si>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</si>
  <si>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</si>
  <si>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</si>
  <si>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</si>
  <si>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</si>
  <si>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</si>
  <si>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</si>
  <si>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</si>
  <si>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</si>
  <si>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</si>
  <si>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</si>
  <si>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</si>
  <si>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</si>
  <si>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</si>
  <si>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</si>
  <si>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</si>
  <si>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</si>
  <si>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</si>
  <si>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</si>
  <si>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</si>
  <si>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</si>
  <si>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</si>
  <si>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</si>
  <si>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</si>
  <si>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</si>
  <si>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</si>
  <si>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</si>
  <si>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</si>
  <si>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</si>
  <si>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</si>
  <si>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</si>
  <si>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</si>
  <si>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</si>
  <si>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</si>
  <si>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</si>
  <si>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</si>
  <si>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</si>
  <si>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</si>
  <si>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</si>
  <si>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</si>
  <si>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</si>
  <si>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</si>
  <si>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</si>
  <si>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</si>
  <si>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</si>
  <si>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</si>
  <si>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</si>
  <si>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</si>
  <si>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</si>
  <si>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</si>
  <si>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</si>
  <si>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</si>
  <si>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</si>
  <si>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</si>
  <si>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</si>
  <si>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</si>
  <si>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</si>
  <si>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</si>
  <si>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</si>
  <si>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</si>
  <si>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</si>
  <si>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</si>
  <si>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</si>
  <si>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</si>
  <si>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</si>
  <si>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</si>
  <si>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</si>
  <si>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</si>
  <si>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</si>
  <si>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</si>
  <si>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</si>
  <si>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</si>
  <si>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</si>
  <si>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</si>
  <si>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</si>
  <si>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</si>
  <si>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</si>
  <si>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</si>
  <si>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</si>
  <si>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</si>
  <si>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</si>
  <si>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</si>
  <si>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</si>
  <si>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</si>
  <si>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</si>
  <si>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</si>
  <si>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</si>
  <si>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</si>
  <si>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</si>
  <si>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</si>
  <si>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</si>
  <si>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</si>
  <si>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</si>
  <si>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</si>
  <si>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</si>
  <si>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</si>
  <si>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</si>
  <si>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</si>
  <si>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</si>
  <si>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</si>
  <si>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</si>
  <si>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</si>
  <si>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</si>
  <si>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</si>
  <si>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</si>
  <si>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</si>
  <si>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</si>
  <si>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</si>
  <si>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</si>
  <si>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</si>
  <si>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</si>
  <si>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</si>
  <si>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</si>
  <si>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</si>
  <si>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</si>
  <si>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</si>
  <si>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</si>
  <si>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</si>
  <si>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</si>
  <si>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</si>
  <si>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</si>
  <si>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</si>
  <si>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</si>
  <si>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</si>
  <si>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</si>
  <si>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</si>
  <si>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</si>
  <si>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</si>
  <si>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</si>
  <si>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</si>
  <si>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</si>
  <si>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</si>
  <si>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</si>
  <si>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</si>
  <si>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</si>
  <si>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</si>
  <si>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</si>
  <si>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</si>
  <si>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</si>
  <si>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</si>
  <si>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</si>
  <si>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</si>
  <si>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</si>
  <si>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</si>
  <si>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</si>
  <si>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</si>
  <si>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</si>
  <si>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</si>
  <si>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</si>
  <si>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</si>
  <si>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</si>
  <si>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</si>
  <si>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</si>
  <si>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</si>
  <si>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</si>
  <si>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</si>
  <si>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</si>
  <si>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</si>
  <si>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</si>
  <si>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</si>
  <si>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</si>
  <si>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</si>
  <si>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</si>
  <si>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</si>
  <si>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</si>
  <si>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</si>
  <si>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</si>
  <si>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</si>
  <si>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</si>
  <si>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</si>
  <si>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</si>
  <si>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</si>
  <si>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</si>
  <si>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</si>
  <si>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</si>
  <si>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</si>
  <si>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</si>
  <si>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</si>
  <si>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</si>
  <si>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</si>
  <si>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</si>
  <si>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</si>
  <si>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</si>
  <si>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</si>
  <si>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</si>
  <si>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</si>
  <si>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</si>
  <si>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</si>
  <si>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</si>
  <si>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</si>
  <si>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</si>
  <si>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</si>
  <si>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</si>
  <si>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</si>
  <si>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</si>
  <si>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</si>
  <si>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</si>
  <si>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</si>
  <si>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</si>
  <si>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</si>
  <si>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</si>
  <si>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</si>
  <si>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</si>
  <si>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</si>
  <si>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</si>
  <si>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</si>
  <si>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</si>
  <si>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</si>
  <si>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</si>
  <si>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</si>
  <si>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</si>
  <si>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</si>
  <si>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</si>
  <si>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</si>
  <si>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</si>
  <si>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</si>
  <si>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</si>
  <si>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</si>
  <si>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</si>
  <si>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</si>
  <si>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</si>
  <si>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</si>
  <si>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</si>
  <si>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</si>
  <si>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</si>
  <si>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</si>
  <si>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</si>
  <si>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</si>
  <si>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</si>
  <si>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</si>
  <si>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</si>
  <si>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</si>
  <si>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</si>
  <si>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</si>
  <si>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</si>
  <si>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</si>
  <si>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</si>
  <si>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</si>
  <si>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</si>
  <si>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</si>
  <si>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</si>
  <si>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</si>
  <si>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</si>
  <si>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</si>
  <si>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</si>
  <si>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</si>
  <si>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</si>
  <si>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</si>
  <si>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</si>
  <si>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</si>
  <si>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</si>
  <si>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</si>
  <si>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</si>
  <si>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</si>
  <si>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</si>
  <si>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</si>
  <si>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</si>
  <si>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</si>
  <si>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</si>
  <si>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</si>
  <si>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</si>
  <si>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</si>
  <si>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</si>
  <si>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</si>
  <si>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</si>
  <si>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</si>
  <si>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</si>
  <si>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</si>
  <si>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</si>
  <si>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</si>
  <si>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</si>
  <si>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</si>
  <si>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</si>
  <si>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</si>
  <si>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</si>
  <si>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</si>
  <si>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</si>
  <si>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</si>
  <si>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</si>
  <si>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</si>
  <si>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</si>
  <si>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</si>
  <si>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</si>
  <si>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</si>
  <si>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</si>
  <si>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</si>
  <si>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</si>
  <si>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</si>
  <si>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</si>
  <si>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</si>
  <si>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</si>
  <si>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</si>
  <si>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</si>
  <si>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</si>
  <si>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</si>
  <si>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</si>
  <si>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</si>
  <si>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</si>
  <si>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</si>
  <si>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</si>
  <si>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</si>
  <si>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</si>
  <si>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</si>
  <si>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</si>
  <si>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</si>
  <si>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</si>
  <si>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</si>
  <si>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</si>
  <si>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</si>
  <si>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</si>
  <si>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</si>
  <si>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</si>
  <si>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</si>
  <si>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</si>
  <si>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</si>
  <si>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</si>
  <si>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</si>
  <si>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</si>
  <si>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</si>
  <si>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</si>
  <si>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</si>
  <si>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</si>
  <si>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</si>
  <si>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</si>
  <si>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</si>
  <si>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</si>
  <si>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</si>
  <si>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</si>
  <si>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</si>
  <si>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</si>
  <si>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</si>
  <si>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</si>
  <si>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</si>
  <si>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</si>
  <si>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</si>
  <si>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</si>
  <si>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</si>
  <si>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</si>
  <si>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</si>
  <si>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</si>
  <si>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</si>
  <si>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</si>
  <si>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</si>
  <si>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</si>
  <si>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</si>
  <si>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</si>
  <si>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</si>
  <si>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</si>
  <si>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</si>
  <si>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</si>
  <si>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</si>
  <si>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</si>
  <si>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</si>
  <si>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</si>
  <si>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</si>
  <si>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</si>
  <si>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</si>
  <si>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</si>
  <si>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</si>
  <si>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</si>
  <si>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</si>
  <si>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</si>
  <si>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</si>
  <si>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</si>
  <si>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</si>
  <si>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</si>
  <si>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</si>
  <si>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</si>
  <si>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</si>
  <si>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</si>
  <si>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</si>
  <si>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</si>
  <si>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</si>
  <si>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</si>
  <si>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</si>
  <si>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</si>
  <si>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</si>
  <si>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</si>
  <si>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</si>
  <si>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</si>
  <si>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</si>
  <si>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</si>
  <si>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</si>
  <si>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</si>
  <si>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</si>
  <si>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</si>
  <si>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</si>
  <si>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</si>
  <si>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</si>
  <si>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</si>
  <si>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</si>
  <si>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</si>
  <si>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</si>
  <si>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</si>
  <si>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</si>
  <si>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</si>
  <si>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</si>
  <si>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</si>
  <si>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</si>
  <si>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</si>
  <si>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</si>
  <si>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</si>
  <si>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</si>
  <si>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</si>
  <si>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</si>
  <si>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</si>
  <si>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</si>
  <si>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</si>
  <si>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</si>
  <si>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</si>
  <si>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</si>
  <si>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</si>
  <si>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</si>
  <si>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</si>
  <si>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</si>
  <si>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</si>
  <si>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</si>
  <si>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</si>
  <si>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</si>
  <si>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</si>
  <si>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</si>
  <si>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</si>
  <si>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</si>
  <si>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</si>
  <si>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</si>
  <si>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</si>
  <si>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</si>
  <si>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</si>
  <si>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</si>
  <si>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</si>
  <si>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</si>
  <si>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</si>
  <si>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</si>
  <si>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</si>
  <si>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</si>
  <si>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</si>
  <si>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</si>
  <si>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</si>
  <si>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</si>
  <si>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</si>
  <si>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</si>
  <si>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</si>
  <si>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</si>
  <si>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</si>
  <si>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</si>
  <si>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</si>
  <si>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</si>
  <si>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</si>
  <si>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</si>
  <si>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</si>
  <si>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</si>
  <si>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</si>
  <si>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</si>
  <si>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</si>
  <si>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</si>
  <si>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</si>
  <si>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</si>
  <si>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</si>
  <si>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</si>
  <si>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</si>
  <si>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</si>
  <si>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</si>
  <si>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</si>
  <si>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</si>
  <si>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</si>
  <si>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</si>
  <si>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</si>
  <si>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</si>
  <si>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</si>
  <si>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</si>
  <si>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</si>
  <si>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</si>
  <si>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</si>
  <si>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</si>
  <si>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</si>
  <si>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</si>
  <si>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</si>
  <si>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</si>
  <si>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</si>
  <si>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</si>
  <si>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</si>
  <si>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</si>
  <si>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</si>
  <si>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</si>
  <si>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</si>
  <si>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</si>
  <si>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</si>
  <si>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</si>
  <si>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</si>
  <si>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</si>
  <si>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</si>
  <si>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</si>
  <si>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</si>
  <si>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</si>
  <si>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</si>
  <si>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</si>
  <si>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</si>
  <si>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</si>
  <si>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</si>
  <si>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</si>
  <si>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</si>
  <si>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</si>
  <si>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</si>
  <si>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</si>
  <si>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</si>
  <si>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</si>
  <si>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</si>
  <si>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</si>
  <si>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</si>
  <si>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</si>
  <si>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</si>
  <si>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</si>
  <si>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</si>
  <si>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</si>
  <si>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</si>
  <si>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</si>
  <si>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</si>
  <si>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</si>
  <si>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</si>
  <si>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</si>
  <si>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</si>
  <si>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</si>
  <si>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</si>
  <si>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</si>
  <si>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</si>
  <si>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</si>
  <si>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</si>
  <si>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</si>
  <si>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</si>
  <si>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</si>
  <si>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</si>
  <si>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</si>
  <si>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</si>
  <si>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</si>
  <si>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</si>
  <si>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</si>
  <si>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</si>
  <si>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</si>
  <si>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</si>
  <si>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</si>
  <si>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</si>
  <si>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</si>
  <si>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</si>
  <si>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</si>
  <si>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</si>
  <si>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</si>
  <si>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</si>
  <si>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</si>
  <si>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</si>
  <si>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</si>
  <si>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</si>
  <si>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</si>
  <si>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</si>
  <si>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</si>
  <si>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</si>
  <si>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</si>
  <si>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</si>
  <si>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</si>
  <si>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</si>
  <si>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</si>
  <si>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</si>
  <si>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</si>
  <si>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</si>
  <si>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</si>
  <si>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</si>
  <si>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</si>
  <si>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</si>
  <si>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</si>
  <si>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</si>
  <si>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</si>
  <si>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</si>
  <si>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</si>
  <si>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</si>
  <si>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</si>
  <si>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</si>
  <si>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</si>
  <si>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</si>
  <si>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</si>
  <si>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</si>
  <si>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</si>
  <si>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</si>
  <si>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</si>
  <si>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</si>
  <si>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</si>
  <si>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</si>
  <si>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</si>
  <si>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</si>
  <si>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</si>
  <si>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</si>
  <si>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</si>
  <si>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</si>
  <si>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</si>
  <si>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</si>
  <si>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</si>
  <si>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</si>
  <si>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</si>
  <si>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</si>
  <si>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</si>
  <si>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</si>
  <si>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</si>
  <si>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</si>
  <si>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</si>
  <si>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</si>
  <si>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</si>
  <si>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</si>
  <si>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</si>
  <si>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</si>
  <si>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</si>
  <si>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</si>
  <si>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</si>
  <si>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</si>
  <si>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</si>
  <si>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</si>
  <si>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</si>
  <si>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</si>
  <si>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</si>
  <si>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</si>
  <si>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</si>
  <si>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</si>
  <si>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</si>
  <si>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</si>
  <si>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</si>
  <si>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</si>
  <si>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</si>
  <si>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</si>
  <si>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</si>
  <si>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</si>
  <si>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</si>
  <si>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</si>
  <si>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</si>
  <si>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</si>
  <si>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</si>
  <si>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</si>
  <si>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</si>
  <si>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</si>
  <si>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</si>
  <si>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</si>
  <si>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</si>
  <si>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</si>
  <si>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</si>
  <si>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</si>
  <si>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</si>
  <si>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</si>
  <si>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</si>
  <si>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</si>
  <si>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</si>
  <si>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</si>
  <si>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</si>
  <si>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</si>
  <si>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</si>
  <si>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</si>
  <si>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</si>
  <si>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</si>
  <si>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</si>
  <si>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</si>
  <si>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</si>
  <si>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</si>
  <si>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</si>
  <si>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</si>
  <si>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</si>
  <si>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</si>
  <si>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</si>
  <si>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</si>
  <si>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</si>
  <si>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</si>
  <si>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</si>
  <si>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</si>
  <si>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</si>
  <si>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</si>
  <si>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</si>
  <si>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</si>
  <si>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</si>
  <si>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</si>
  <si>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</si>
  <si>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</si>
  <si>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</si>
  <si>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</si>
  <si>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</si>
  <si>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</si>
  <si>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</si>
  <si>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</si>
  <si>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</si>
  <si>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</si>
  <si>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</si>
  <si>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</si>
  <si>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</si>
  <si>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</si>
  <si>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</si>
  <si>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</si>
  <si>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</si>
  <si>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</si>
  <si>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</si>
  <si>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</si>
  <si>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</si>
  <si>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</si>
  <si>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</si>
  <si>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</si>
  <si>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</si>
  <si>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</si>
  <si>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</si>
  <si>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</si>
  <si>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</si>
  <si>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</si>
  <si>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</si>
  <si>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</si>
  <si>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</si>
  <si>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</si>
  <si>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</si>
  <si>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</si>
  <si>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</si>
  <si>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</si>
  <si>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</si>
  <si>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</si>
  <si>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</si>
  <si>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</si>
  <si>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</si>
  <si>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</si>
  <si>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</si>
  <si>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</si>
  <si>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</si>
  <si>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</si>
  <si>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</si>
  <si>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</si>
  <si>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</si>
  <si>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</si>
  <si>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</si>
  <si>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</si>
  <si>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</si>
  <si>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</si>
  <si>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</si>
  <si>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</si>
  <si>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</si>
  <si>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</si>
  <si>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</si>
  <si>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</si>
  <si>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</si>
  <si>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</si>
  <si>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</si>
  <si>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</si>
  <si>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</si>
  <si>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</si>
  <si>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</si>
  <si>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</si>
  <si>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</si>
  <si>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</si>
  <si>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</si>
  <si>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</si>
  <si>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</si>
  <si>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</si>
  <si>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</si>
  <si>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</si>
  <si>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</si>
  <si>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</si>
  <si>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</si>
  <si>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</si>
  <si>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</si>
  <si>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</si>
  <si>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</si>
  <si>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</si>
  <si>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</si>
  <si>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</si>
  <si>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</si>
  <si>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</si>
  <si>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</si>
  <si>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</si>
  <si>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</si>
  <si>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</si>
  <si>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</si>
  <si>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</si>
  <si>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</si>
  <si>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</si>
  <si>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</si>
  <si>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</si>
  <si>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</si>
  <si>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</si>
  <si>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</si>
  <si>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</si>
  <si>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</si>
  <si>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</si>
  <si>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</si>
  <si>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</si>
  <si>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</si>
  <si>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</si>
  <si>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</si>
  <si>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</si>
  <si>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</si>
  <si>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</si>
  <si>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</si>
  <si>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</si>
  <si>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</si>
  <si>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</si>
  <si>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</si>
  <si>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</si>
  <si>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</si>
  <si>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</si>
  <si>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</si>
  <si>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</si>
  <si>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</si>
  <si>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</si>
  <si>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</si>
  <si>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</si>
  <si>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</si>
  <si>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</si>
  <si>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</si>
  <si>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</si>
  <si>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</si>
  <si>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</si>
  <si>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</si>
  <si>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</si>
  <si>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</si>
  <si>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</si>
  <si>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</si>
  <si>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</si>
  <si>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</si>
  <si>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</si>
  <si>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</si>
  <si>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</si>
  <si>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</si>
  <si>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</si>
  <si>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</si>
  <si>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</si>
  <si>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</si>
  <si>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</si>
  <si>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</si>
  <si>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</si>
  <si>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</si>
  <si>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</si>
  <si>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</si>
  <si>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</si>
  <si>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</si>
  <si>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</si>
  <si>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</si>
  <si>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</si>
  <si>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</si>
  <si>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</si>
  <si>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</si>
  <si>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</si>
  <si>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</si>
  <si>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</si>
  <si>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</si>
  <si>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</si>
  <si>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</si>
  <si>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</si>
  <si>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</si>
  <si>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</si>
  <si>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</si>
  <si>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</si>
  <si>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</si>
  <si>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</si>
  <si>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</si>
  <si>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</si>
  <si>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</si>
  <si>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</si>
  <si>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</si>
  <si>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</si>
  <si>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</si>
  <si>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</si>
  <si>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</si>
  <si>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</si>
  <si>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</si>
  <si>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</si>
  <si>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</si>
  <si>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</si>
  <si>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</si>
  <si>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</si>
  <si>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</si>
  <si>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</si>
  <si>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</si>
  <si>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</si>
  <si>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</si>
  <si>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</si>
  <si>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</si>
  <si>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</si>
  <si>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</si>
  <si>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</si>
  <si>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</si>
  <si>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</si>
  <si>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</si>
  <si>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</si>
  <si>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</si>
  <si>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</si>
  <si>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</si>
  <si>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</si>
  <si>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</si>
  <si>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</si>
  <si>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</si>
  <si>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</si>
  <si>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</si>
  <si>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</si>
  <si>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</si>
  <si>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</si>
  <si>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</si>
  <si>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</si>
  <si>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</si>
  <si>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</si>
  <si>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</si>
  <si>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</si>
  <si>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</si>
  <si>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</si>
  <si>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</si>
  <si>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</si>
  <si>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</si>
  <si>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</si>
  <si>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</si>
  <si>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</si>
  <si>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</si>
  <si>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</si>
  <si>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</si>
  <si>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</si>
  <si>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</si>
  <si>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</si>
  <si>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</si>
  <si>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</si>
  <si>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</si>
  <si>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</si>
  <si>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</si>
  <si>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</si>
  <si>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</si>
  <si>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</si>
  <si>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</si>
  <si>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</si>
  <si>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</si>
  <si>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</si>
  <si>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</si>
  <si>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</si>
  <si>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</si>
  <si>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</si>
  <si>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</si>
  <si>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</si>
  <si>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</si>
  <si>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</si>
  <si>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</si>
  <si>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</si>
  <si>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</si>
  <si>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</si>
  <si>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</si>
  <si>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</si>
  <si>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</si>
  <si>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</si>
  <si>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</si>
  <si>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</si>
  <si>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</si>
  <si>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</si>
  <si>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</si>
  <si>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</si>
  <si>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</si>
  <si>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</si>
  <si>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</si>
  <si>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</si>
  <si>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</si>
  <si>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</si>
  <si>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</si>
  <si>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</si>
  <si>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</si>
  <si>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</si>
  <si>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</si>
  <si>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</si>
  <si>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</si>
  <si>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</si>
  <si>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</si>
  <si>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</si>
  <si>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</si>
  <si>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</si>
  <si>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</si>
  <si>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</si>
  <si>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</si>
  <si>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</si>
  <si>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</si>
  <si>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</si>
  <si>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</si>
  <si>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</si>
  <si>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</si>
  <si>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</si>
  <si>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</si>
  <si>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</si>
  <si>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</si>
  <si>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</si>
  <si>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</si>
  <si>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</si>
  <si>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</si>
  <si>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</si>
  <si>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</si>
  <si>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</si>
  <si>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</si>
  <si>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</si>
  <si>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</si>
  <si>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</si>
  <si>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</si>
  <si>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</si>
  <si>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</si>
  <si>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</si>
  <si>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</si>
  <si>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</si>
  <si>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</si>
  <si>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</si>
  <si>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</si>
  <si>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</si>
  <si>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</si>
  <si>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</si>
  <si>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</si>
  <si>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</si>
  <si>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</si>
  <si>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</si>
  <si>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</si>
  <si>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</si>
  <si>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</si>
  <si>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</si>
  <si>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</si>
  <si>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</si>
  <si>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</si>
  <si>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</si>
  <si>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</si>
  <si>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</si>
  <si>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</si>
  <si>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</si>
  <si>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</si>
  <si>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</si>
  <si>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</si>
  <si>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</si>
  <si>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</si>
  <si>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</si>
  <si>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</si>
  <si>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</si>
  <si>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</si>
  <si>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</si>
  <si>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</si>
  <si>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</si>
  <si>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</si>
  <si>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</si>
  <si>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</si>
  <si>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</si>
  <si>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</si>
  <si>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</si>
  <si>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</si>
  <si>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</si>
  <si>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</si>
  <si>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</si>
  <si>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</si>
  <si>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</si>
  <si>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</si>
  <si>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</si>
  <si>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</si>
  <si>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</si>
  <si>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</si>
  <si>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</si>
  <si>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</si>
  <si>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</si>
  <si>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</si>
  <si>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</si>
  <si>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</si>
  <si>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</si>
  <si>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</si>
  <si>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</si>
  <si>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</si>
  <si>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</si>
  <si>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</si>
  <si>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</si>
  <si>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</si>
  <si>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</si>
  <si>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</si>
  <si>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</si>
  <si>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</si>
  <si>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</si>
  <si>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</si>
  <si>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</si>
  <si>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</si>
  <si>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</si>
  <si>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</si>
  <si>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</si>
  <si>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</si>
  <si>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</si>
  <si>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</si>
  <si>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</si>
  <si>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</si>
  <si>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</si>
  <si>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</si>
  <si>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</si>
  <si>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</si>
  <si>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</si>
  <si>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</si>
  <si>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</si>
  <si>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</si>
  <si>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</si>
  <si>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</si>
  <si>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</si>
  <si>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</si>
  <si>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</si>
  <si>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</si>
  <si>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</si>
  <si>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</si>
  <si>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</si>
  <si>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</si>
  <si>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</si>
  <si>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</si>
  <si>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</si>
  <si>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</si>
  <si>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</si>
  <si>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</si>
  <si>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</si>
  <si>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</si>
  <si>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</si>
  <si>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</si>
  <si>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</si>
  <si>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</si>
  <si>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</si>
  <si>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</si>
  <si>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</si>
  <si>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</si>
  <si>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</si>
  <si>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</si>
  <si>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</si>
  <si>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</si>
  <si>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</si>
  <si>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</si>
  <si>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</si>
  <si>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</si>
  <si>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</si>
  <si>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</si>
  <si>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</si>
  <si>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</si>
  <si>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</si>
  <si>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</si>
  <si>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</si>
  <si>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</si>
  <si>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</si>
  <si>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</si>
  <si>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</si>
  <si>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</si>
  <si>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</si>
  <si>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</si>
  <si>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</si>
  <si>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</si>
  <si>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</si>
  <si>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</si>
  <si>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</si>
  <si>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</si>
  <si>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</si>
  <si>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</si>
  <si>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</si>
  <si>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</si>
  <si>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</si>
  <si>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</si>
  <si>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</si>
  <si>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</si>
  <si>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</si>
  <si>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</si>
  <si>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</si>
  <si>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</si>
  <si>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</si>
  <si>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</si>
  <si>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</si>
  <si>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</si>
  <si>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</si>
  <si>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</si>
  <si>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</si>
  <si>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</si>
  <si>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</si>
  <si>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</si>
  <si>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</si>
  <si>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</si>
  <si>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</si>
  <si>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</si>
  <si>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</si>
  <si>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</si>
  <si>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</si>
  <si>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</si>
  <si>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</si>
  <si>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</si>
  <si>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</si>
  <si>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</si>
  <si>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</si>
  <si>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</si>
  <si>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</si>
  <si>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</si>
  <si>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</si>
  <si>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</si>
  <si>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</si>
  <si>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</si>
  <si>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</si>
  <si>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</si>
  <si>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</si>
  <si>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</si>
  <si>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</si>
  <si>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</si>
  <si>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</si>
  <si>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</si>
  <si>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</si>
  <si>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</si>
  <si>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</si>
  <si>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</si>
  <si>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</si>
  <si>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</si>
  <si>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</si>
  <si>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</si>
  <si>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</si>
  <si>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</si>
  <si>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</si>
  <si>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</si>
  <si>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</si>
  <si>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</si>
  <si>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</si>
  <si>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</si>
  <si>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</si>
  <si>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</si>
  <si>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</si>
  <si>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</si>
  <si>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</si>
  <si>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</si>
  <si>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</si>
  <si>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</si>
  <si>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</si>
  <si>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</si>
  <si>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</si>
  <si>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</si>
  <si>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</si>
  <si>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</si>
  <si>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</si>
  <si>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</si>
  <si>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</si>
  <si>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</si>
  <si>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</si>
  <si>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</si>
  <si>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</si>
  <si>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</si>
  <si>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</si>
  <si>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</si>
  <si>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</si>
  <si>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</si>
  <si>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</si>
  <si>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</si>
  <si>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</si>
  <si>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</si>
  <si>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</si>
  <si>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</si>
  <si>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</si>
  <si>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</si>
  <si>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</si>
  <si>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</si>
  <si>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</si>
  <si>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</si>
  <si>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</si>
  <si>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</si>
  <si>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</si>
  <si>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</si>
  <si>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</si>
  <si>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</si>
  <si>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</si>
  <si>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</si>
  <si>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</si>
  <si>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</si>
  <si>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</si>
  <si>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</si>
  <si>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</si>
  <si>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</si>
  <si>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</si>
  <si>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</si>
  <si>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</si>
  <si>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</si>
  <si>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</si>
  <si>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</si>
  <si>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</si>
  <si>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</si>
  <si>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</si>
  <si>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</si>
  <si>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</si>
  <si>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</si>
  <si>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</si>
  <si>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</si>
  <si>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</si>
  <si>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</si>
  <si>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</si>
  <si>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</si>
  <si>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</si>
  <si>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</si>
  <si>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</si>
  <si>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</si>
  <si>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</si>
  <si>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</si>
  <si>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</si>
  <si>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</si>
  <si>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</si>
  <si>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</si>
  <si>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</si>
  <si>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</si>
  <si>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</si>
  <si>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</si>
  <si>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</si>
  <si>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</si>
  <si>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</si>
  <si>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</si>
  <si>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</si>
  <si>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</si>
  <si>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</si>
  <si>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</si>
  <si>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</si>
  <si>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</si>
  <si>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</si>
  <si>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</si>
  <si>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</si>
  <si>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</si>
  <si>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</si>
  <si>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</si>
  <si>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</si>
  <si>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</si>
  <si>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</si>
  <si>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</si>
  <si>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</si>
  <si>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</si>
  <si>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</si>
  <si>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</si>
  <si>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</si>
  <si>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</si>
  <si>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</si>
  <si>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</si>
  <si>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</si>
  <si>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</si>
  <si>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</si>
  <si>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</si>
  <si>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</si>
  <si>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</si>
  <si>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</si>
  <si>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</si>
  <si>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</si>
  <si>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</si>
  <si>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</si>
  <si>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</si>
  <si>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</si>
  <si>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</si>
  <si>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</si>
  <si>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</si>
  <si>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</si>
  <si>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</si>
  <si>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</si>
  <si>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</si>
  <si>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</si>
  <si>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</si>
  <si>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</si>
  <si>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</si>
  <si>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</si>
  <si>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</si>
  <si>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</si>
  <si>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</si>
  <si>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</si>
  <si>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</si>
  <si>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</si>
  <si>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</si>
  <si>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</si>
  <si>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</si>
  <si>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</si>
  <si>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</si>
  <si>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</si>
  <si>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</si>
  <si>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</si>
  <si>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</si>
  <si>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</si>
  <si>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</si>
  <si>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</si>
  <si>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</si>
  <si>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</si>
  <si>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</si>
  <si>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</si>
  <si>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</si>
  <si>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</si>
  <si>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</si>
  <si>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</si>
  <si>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</si>
  <si>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</si>
  <si>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</si>
  <si>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</si>
  <si>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</si>
  <si>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</si>
  <si>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</si>
  <si>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</si>
  <si>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</si>
  <si>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</si>
  <si>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</si>
  <si>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</si>
  <si>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</si>
  <si>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</si>
  <si>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</si>
  <si>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</si>
  <si>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</si>
  <si>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</si>
  <si>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</si>
  <si>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</si>
  <si>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</si>
  <si>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</si>
  <si>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</si>
  <si>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</si>
  <si>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</si>
  <si>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</si>
  <si>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</si>
  <si>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</si>
  <si>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</si>
  <si>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</si>
  <si>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</si>
  <si>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</si>
  <si>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</si>
  <si>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</si>
  <si>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</si>
  <si>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</si>
  <si>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</si>
  <si>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</si>
  <si>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</si>
  <si>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</si>
  <si>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</si>
  <si>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</si>
  <si>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</si>
  <si>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</si>
  <si>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</si>
  <si>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</si>
  <si>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</si>
  <si>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</si>
  <si>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</si>
  <si>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</si>
  <si>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</si>
  <si>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</si>
  <si>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</si>
  <si>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</si>
  <si>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</si>
  <si>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</si>
  <si>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</si>
  <si>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</si>
  <si>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</si>
  <si>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</si>
  <si>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</si>
  <si>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</si>
  <si>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</si>
  <si>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</si>
  <si>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</si>
  <si>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</si>
  <si>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</si>
  <si>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</si>
  <si>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</si>
  <si>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</si>
  <si>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</si>
  <si>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</si>
  <si>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</si>
  <si>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</si>
  <si>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</si>
  <si>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</si>
  <si>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</si>
  <si>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</si>
  <si>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</si>
  <si>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</si>
  <si>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</si>
  <si>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</si>
  <si>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</si>
  <si>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</si>
  <si>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</si>
  <si>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</si>
  <si>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</si>
  <si>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</si>
  <si>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</si>
  <si>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</si>
  <si>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</si>
  <si>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</si>
  <si>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</si>
  <si>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</si>
  <si>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</si>
  <si>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</si>
  <si>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</si>
  <si>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</si>
  <si>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</si>
  <si>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</si>
  <si>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</si>
  <si>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</si>
  <si>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</si>
  <si>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</si>
  <si>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</si>
  <si>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</si>
  <si>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</si>
  <si>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</si>
  <si>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</si>
  <si>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</si>
  <si>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</si>
  <si>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</si>
  <si>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</si>
  <si>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</si>
  <si>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</si>
  <si>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</si>
  <si>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</si>
  <si>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</si>
  <si>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</si>
  <si>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</si>
  <si>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</si>
  <si>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</si>
  <si>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</si>
  <si>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</si>
  <si>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</si>
  <si>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</si>
  <si>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</si>
  <si>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</si>
  <si>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</si>
  <si>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</si>
  <si>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</si>
  <si>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</si>
  <si>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</si>
  <si>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</si>
  <si>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</si>
  <si>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</si>
  <si>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</si>
  <si>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</si>
  <si>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</si>
  <si>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</si>
  <si>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</si>
  <si>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</si>
  <si>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</si>
  <si>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</si>
  <si>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</si>
  <si>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</si>
  <si>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</si>
  <si>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</si>
  <si>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</si>
  <si>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</si>
  <si>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</si>
  <si>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</si>
  <si>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</si>
  <si>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</si>
  <si>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</si>
  <si>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</si>
  <si>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</si>
  <si>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</si>
  <si>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</si>
  <si>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</si>
  <si>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</si>
  <si>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</si>
  <si>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</si>
  <si>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</si>
  <si>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</si>
  <si>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</si>
  <si>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</si>
  <si>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</si>
  <si>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</si>
  <si>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</si>
  <si>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</si>
  <si>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</si>
  <si>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</si>
  <si>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</si>
  <si>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</si>
  <si>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</si>
  <si>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</si>
  <si>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</si>
  <si>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</si>
  <si>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</si>
  <si>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</si>
  <si>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</si>
  <si>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</si>
  <si>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</si>
  <si>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</si>
  <si>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</si>
  <si>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</si>
  <si>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</si>
  <si>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</si>
  <si>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</si>
  <si>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</si>
  <si>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</si>
  <si>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</si>
  <si>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</si>
  <si>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</si>
  <si>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</si>
  <si>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</si>
  <si>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</si>
  <si>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</si>
  <si>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</si>
  <si>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</si>
  <si>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</si>
  <si>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</si>
  <si>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</si>
  <si>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</si>
  <si>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</si>
  <si>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</si>
  <si>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</si>
  <si>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</si>
  <si>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</si>
  <si>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</si>
  <si>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</si>
  <si>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</si>
  <si>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</si>
  <si>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</si>
  <si>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</si>
  <si>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</si>
  <si>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</si>
  <si>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</si>
  <si>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</si>
  <si>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</si>
  <si>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</si>
  <si>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</si>
  <si>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</si>
  <si>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</si>
  <si>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</si>
  <si>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</si>
  <si>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</si>
  <si>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</si>
  <si>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</si>
  <si>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</si>
  <si>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</si>
  <si>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</si>
  <si>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</si>
  <si>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</si>
  <si>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</si>
  <si>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</si>
  <si>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</si>
  <si>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</si>
  <si>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</si>
  <si>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</si>
  <si>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</si>
  <si>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</si>
  <si>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</si>
  <si>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</si>
  <si>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</si>
  <si>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</si>
  <si>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</si>
  <si>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</si>
  <si>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</si>
  <si>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</si>
  <si>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</si>
  <si>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</si>
  <si>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</si>
  <si>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</si>
  <si>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</si>
  <si>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</si>
  <si>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</si>
  <si>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</si>
  <si>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</si>
  <si>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</si>
  <si>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</si>
  <si>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</si>
  <si>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</si>
  <si>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</si>
  <si>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</si>
  <si>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</si>
  <si>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</si>
  <si>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</si>
  <si>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</si>
  <si>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</si>
  <si>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</si>
  <si>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</si>
  <si>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</si>
  <si>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</si>
  <si>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</si>
  <si>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</si>
  <si>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</si>
  <si>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</si>
  <si>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</si>
  <si>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</si>
  <si>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</si>
  <si>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</si>
  <si>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</si>
  <si>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</si>
  <si>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</si>
  <si>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</si>
  <si>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</si>
  <si>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</si>
  <si>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</si>
  <si>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</si>
  <si>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</si>
  <si>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</si>
  <si>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</si>
  <si>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</si>
  <si>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</si>
  <si>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</si>
  <si>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</si>
  <si>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</si>
  <si>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</si>
  <si>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</si>
  <si>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</si>
  <si>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</si>
  <si>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</si>
  <si>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</si>
  <si>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</si>
  <si>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</si>
  <si>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</si>
  <si>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</si>
  <si>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</si>
  <si>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</si>
  <si>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</si>
  <si>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</si>
  <si>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</si>
  <si>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</si>
  <si>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</si>
  <si>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</si>
  <si>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</si>
  <si>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</si>
  <si>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</si>
  <si>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</si>
  <si>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</si>
  <si>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</si>
  <si>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</si>
  <si>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</si>
  <si>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</si>
  <si>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</si>
  <si>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</si>
  <si>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</si>
  <si>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</si>
  <si>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</si>
  <si>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</si>
  <si>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</si>
  <si>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</si>
  <si>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</si>
  <si>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</si>
  <si>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</si>
  <si>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</si>
  <si>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</si>
  <si>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</si>
  <si>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</si>
  <si>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</si>
  <si>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</si>
  <si>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</si>
  <si>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</si>
  <si>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</si>
  <si>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</si>
  <si>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</si>
  <si>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</si>
  <si>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</si>
  <si>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</si>
  <si>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</si>
  <si>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</si>
  <si>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</si>
  <si>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</si>
  <si>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</si>
  <si>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</si>
  <si>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</si>
  <si>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</si>
  <si>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</si>
  <si>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</si>
  <si>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</si>
  <si>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</si>
  <si>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</si>
  <si>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</si>
  <si>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</si>
  <si>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</si>
  <si>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</si>
  <si>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</si>
  <si>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</si>
  <si>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</si>
  <si>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</si>
  <si>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</si>
  <si>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</si>
  <si>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</si>
  <si>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</si>
  <si>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</si>
  <si>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</si>
  <si>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</si>
  <si>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</si>
  <si>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</si>
  <si>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</si>
  <si>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</si>
  <si>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</si>
  <si>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</si>
  <si>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</si>
  <si>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</si>
  <si>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</si>
  <si>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</si>
  <si>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</si>
  <si>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</si>
  <si>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</si>
  <si>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</si>
  <si>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</si>
  <si>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</si>
  <si>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</si>
  <si>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</si>
  <si>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</si>
  <si>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</si>
  <si>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</si>
  <si>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</si>
  <si>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</si>
  <si>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</si>
  <si>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</si>
  <si>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</si>
  <si>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</si>
  <si>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</si>
  <si>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</si>
  <si>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</si>
  <si>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</si>
  <si>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</si>
  <si>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</si>
  <si>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</si>
  <si>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</si>
  <si>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</si>
  <si>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</si>
  <si>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</si>
  <si>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</si>
  <si>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</si>
  <si>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</si>
  <si>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</si>
  <si>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</si>
  <si>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</si>
  <si>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</si>
  <si>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</si>
  <si>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</si>
  <si>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</si>
  <si>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</si>
  <si>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</si>
  <si>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</si>
  <si>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</si>
  <si>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</si>
  <si>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</si>
  <si>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</si>
  <si>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</si>
  <si>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</si>
  <si>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</si>
  <si>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</si>
  <si>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</si>
  <si>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</si>
  <si>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</si>
  <si>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</si>
  <si>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</si>
  <si>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</si>
  <si>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</si>
  <si>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</si>
  <si>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</si>
  <si>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</si>
  <si>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</si>
  <si>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</si>
  <si>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</si>
  <si>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</si>
  <si>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</si>
  <si>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</si>
  <si>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</si>
  <si>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</si>
  <si>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</si>
  <si>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</si>
  <si>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</si>
  <si>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</si>
  <si>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</si>
  <si>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</si>
  <si>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</si>
  <si>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</si>
  <si>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</si>
  <si>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</si>
  <si>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</si>
  <si>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</si>
  <si>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</si>
  <si>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</si>
  <si>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</si>
  <si>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</si>
  <si>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</si>
  <si>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</si>
  <si>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</si>
  <si>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</si>
  <si>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</si>
  <si>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</si>
  <si>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</si>
  <si>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</si>
  <si>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</si>
  <si>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</si>
  <si>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</si>
  <si>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</si>
  <si>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</si>
  <si>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</si>
  <si>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</si>
  <si>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</si>
  <si>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</si>
  <si>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</si>
  <si>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</si>
  <si>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</si>
  <si>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</si>
  <si>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</si>
  <si>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</si>
  <si>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</si>
  <si>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</si>
  <si>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</si>
  <si>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</si>
  <si>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</si>
  <si>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</si>
  <si>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</si>
  <si>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</si>
  <si>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</si>
  <si>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</si>
  <si>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</si>
  <si>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</si>
  <si>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</si>
  <si>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</si>
  <si>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</si>
  <si>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</si>
  <si>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</si>
  <si>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</si>
  <si>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</si>
  <si>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</si>
  <si>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</si>
  <si>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</si>
  <si>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</si>
  <si>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</si>
  <si>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</si>
  <si>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</si>
  <si>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</si>
  <si>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</si>
  <si>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</si>
  <si>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</si>
  <si>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</si>
  <si>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</si>
  <si>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</si>
  <si>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</si>
  <si>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</si>
  <si>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</si>
  <si>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</si>
  <si>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</si>
  <si>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</si>
  <si>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</si>
  <si>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</si>
  <si>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</si>
  <si>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</si>
  <si>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</si>
  <si>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</si>
  <si>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</si>
  <si>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</si>
  <si>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</si>
  <si>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</si>
  <si>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</si>
  <si>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</si>
  <si>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</si>
  <si>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</si>
  <si>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</si>
  <si>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</si>
  <si>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</si>
  <si>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</si>
  <si>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</si>
  <si>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</si>
  <si>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</si>
  <si>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</si>
  <si>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</si>
  <si>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</si>
  <si>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</si>
  <si>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</si>
  <si>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</si>
  <si>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</si>
  <si>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</si>
  <si>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</si>
  <si>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</si>
  <si>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</si>
  <si>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</si>
  <si>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</si>
  <si>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</si>
  <si>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</si>
  <si>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</si>
  <si>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</si>
  <si>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</si>
  <si>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</si>
  <si>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</si>
  <si>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</si>
  <si>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</si>
  <si>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</si>
  <si>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</si>
  <si>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</si>
  <si>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</si>
  <si>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</si>
  <si>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</si>
  <si>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</si>
  <si>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</si>
  <si>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</si>
  <si>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</si>
  <si>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</si>
  <si>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</si>
  <si>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</si>
  <si>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</si>
  <si>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</si>
  <si>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</si>
  <si>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</si>
  <si>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</si>
  <si>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</si>
  <si>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</si>
  <si>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</si>
  <si>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</si>
  <si>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</si>
  <si>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</si>
  <si>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</si>
  <si>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</si>
  <si>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</si>
  <si>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</si>
  <si>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</si>
  <si>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</si>
  <si>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</si>
  <si>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</si>
  <si>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</si>
  <si>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</si>
  <si>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</si>
  <si>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</si>
  <si>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</si>
  <si>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</si>
  <si>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</si>
  <si>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</si>
  <si>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</si>
  <si>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</si>
  <si>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</si>
  <si>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</si>
  <si>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</si>
  <si>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</si>
  <si>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</si>
  <si>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</si>
  <si>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</si>
  <si>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</si>
  <si>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</si>
  <si>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</si>
  <si>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</si>
  <si>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</si>
  <si>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</si>
  <si>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</si>
  <si>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</si>
  <si>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</si>
  <si>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</si>
  <si>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</si>
  <si>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</si>
  <si>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</si>
  <si>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</si>
  <si>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</si>
  <si>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</si>
  <si>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</si>
  <si>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</si>
  <si>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</si>
  <si>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</si>
  <si>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</si>
  <si>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</si>
  <si>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</si>
  <si>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</si>
  <si>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</si>
  <si>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</si>
  <si>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</si>
  <si>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</si>
  <si>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</si>
  <si>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</si>
  <si>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</si>
  <si>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</si>
  <si>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</si>
  <si>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</si>
  <si>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</si>
  <si>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</si>
  <si>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</si>
  <si>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</si>
  <si>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</si>
  <si>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</si>
  <si>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</si>
  <si>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</si>
  <si>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</si>
  <si>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</si>
  <si>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</si>
  <si>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</si>
  <si>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</si>
  <si>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</si>
  <si>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</si>
  <si>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</si>
  <si>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</si>
  <si>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</si>
  <si>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</si>
  <si>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</si>
  <si>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</si>
  <si>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</si>
  <si>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</si>
  <si>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</si>
  <si>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</si>
  <si>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</si>
  <si>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</si>
  <si>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</si>
  <si>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</si>
  <si>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</si>
  <si>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</si>
  <si>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</si>
  <si>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</si>
  <si>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</si>
  <si>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</si>
  <si>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</si>
  <si>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</si>
  <si>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</si>
  <si>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</si>
  <si>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</si>
  <si>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</si>
  <si>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</si>
  <si>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</si>
  <si>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</si>
  <si>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</si>
  <si>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</si>
  <si>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</si>
  <si>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</si>
  <si>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</si>
  <si>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</si>
  <si>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</si>
  <si>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</si>
  <si>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</si>
  <si>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</si>
  <si>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</si>
  <si>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</si>
  <si>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</si>
  <si>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</si>
  <si>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</si>
  <si>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</si>
  <si>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</si>
  <si>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</si>
  <si>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</si>
  <si>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</si>
  <si>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</si>
  <si>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</si>
  <si>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</si>
  <si>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</si>
  <si>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</si>
  <si>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</si>
  <si>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</si>
  <si>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</si>
  <si>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</si>
  <si>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</si>
  <si>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</si>
  <si>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</si>
  <si>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</si>
  <si>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</si>
  <si>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</si>
  <si>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</si>
  <si>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</si>
  <si>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</si>
  <si>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</si>
  <si>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</si>
  <si>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</si>
  <si>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</si>
  <si>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</si>
  <si>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</si>
  <si>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</si>
  <si>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</si>
  <si>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</si>
  <si>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</si>
  <si>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</si>
  <si>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</si>
  <si>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</si>
  <si>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</si>
  <si>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</si>
  <si>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</si>
  <si>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</si>
  <si>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</si>
  <si>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</si>
  <si>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</si>
  <si>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</si>
  <si>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</si>
  <si>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</si>
  <si>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</si>
  <si>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</si>
  <si>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</si>
  <si>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</si>
  <si>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</si>
  <si>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</si>
  <si>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</si>
  <si>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</si>
  <si>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</si>
  <si>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</si>
  <si>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</si>
  <si>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</si>
  <si>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</si>
  <si>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</si>
  <si>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</si>
  <si>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</si>
  <si>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</si>
  <si>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</si>
  <si>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</si>
  <si>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</si>
  <si>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</si>
  <si>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</si>
  <si>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</si>
  <si>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</si>
  <si>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</si>
  <si>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</si>
  <si>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</si>
  <si>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</si>
  <si>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</si>
  <si>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</si>
  <si>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</si>
  <si>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</si>
  <si>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</si>
  <si>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</si>
  <si>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</si>
  <si>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</si>
  <si>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</si>
  <si>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</si>
  <si>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</si>
  <si>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</si>
  <si>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</si>
  <si>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</si>
  <si>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</si>
  <si>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</si>
  <si>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</si>
  <si>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</si>
  <si>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</si>
  <si>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</si>
  <si>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</si>
  <si>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</si>
  <si>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</si>
  <si>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</si>
  <si>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</si>
  <si>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</si>
  <si>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</si>
  <si>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</si>
  <si>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</si>
  <si>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</si>
  <si>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</si>
  <si>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</si>
  <si>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</si>
  <si>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</si>
  <si>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</si>
  <si>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</si>
  <si>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</si>
  <si>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</si>
  <si>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</si>
  <si>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</si>
  <si>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</si>
  <si>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</si>
  <si>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</si>
  <si>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</si>
  <si>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</si>
  <si>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</si>
  <si>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</si>
  <si>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</si>
  <si>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</si>
  <si>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</si>
  <si>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</si>
  <si>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</si>
  <si>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</si>
  <si>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</si>
  <si>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</si>
  <si>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</si>
  <si>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</si>
  <si>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</si>
  <si>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</si>
  <si>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</si>
  <si>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</si>
  <si>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</si>
  <si>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</si>
  <si>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</si>
  <si>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</si>
  <si>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</si>
  <si>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</si>
  <si>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</si>
  <si>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</si>
  <si>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</si>
  <si>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</si>
  <si>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</si>
  <si>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</si>
  <si>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</si>
  <si>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</si>
  <si>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</si>
  <si>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</si>
  <si>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</si>
  <si>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</si>
  <si>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</si>
  <si>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</si>
  <si>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</si>
  <si>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</si>
  <si>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</si>
  <si>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</si>
  <si>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</si>
  <si>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</si>
  <si>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</si>
  <si>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</si>
  <si>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</si>
  <si>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</si>
  <si>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</si>
  <si>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</si>
  <si>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</si>
  <si>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</si>
  <si>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</si>
  <si>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</si>
  <si>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</si>
  <si>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</si>
  <si>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</si>
  <si>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</si>
  <si>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</si>
  <si>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</si>
  <si>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</si>
  <si>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</si>
  <si>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</si>
  <si>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</si>
  <si>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</si>
  <si>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</si>
  <si>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</si>
  <si>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</si>
  <si>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</si>
  <si>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</si>
  <si>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</si>
  <si>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</si>
  <si>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</si>
  <si>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</si>
  <si>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</si>
  <si>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</si>
  <si>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</si>
  <si>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</si>
  <si>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</si>
  <si>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</si>
  <si>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</si>
  <si>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</si>
  <si>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</si>
  <si>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</si>
  <si>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</si>
  <si>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</si>
  <si>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</si>
  <si>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</si>
  <si>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</si>
  <si>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</si>
  <si>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</si>
  <si>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</si>
  <si>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</si>
  <si>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</si>
  <si>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</si>
  <si>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</si>
  <si>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</si>
  <si>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</si>
  <si>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</si>
  <si>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</si>
  <si>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</si>
  <si>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</si>
  <si>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</si>
  <si>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</si>
  <si>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</si>
  <si>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</si>
  <si>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</si>
  <si>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</si>
  <si>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</si>
  <si>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</si>
  <si>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</si>
  <si>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</si>
  <si>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</si>
  <si>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</si>
  <si>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</si>
  <si>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</si>
  <si>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</si>
  <si>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</si>
  <si>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</si>
  <si>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</si>
  <si>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</si>
  <si>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</si>
  <si>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</si>
  <si>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</si>
  <si>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</si>
  <si>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</si>
  <si>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</si>
  <si>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</si>
  <si>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</si>
  <si>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</si>
  <si>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</si>
  <si>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</si>
  <si>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</si>
  <si>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</si>
  <si>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</si>
  <si>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</si>
  <si>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</si>
  <si>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</si>
  <si>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</si>
  <si>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</si>
  <si>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</si>
  <si>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</si>
  <si>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</si>
  <si>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</si>
  <si>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</si>
  <si>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</si>
  <si>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</si>
  <si>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</si>
  <si>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</si>
  <si>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</si>
  <si>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</si>
  <si>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</si>
  <si>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</si>
  <si>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</si>
  <si>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</si>
  <si>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</si>
  <si>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</si>
  <si>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</si>
  <si>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</si>
  <si>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</si>
  <si>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</si>
  <si>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</si>
  <si>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</si>
  <si>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</si>
  <si>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</si>
  <si>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</si>
  <si>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</si>
  <si>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</si>
  <si>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</si>
  <si>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</si>
  <si>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</si>
  <si>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</si>
  <si>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</si>
  <si>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</si>
  <si>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</si>
  <si>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</si>
  <si>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</si>
  <si>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</si>
  <si>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</si>
  <si>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</si>
  <si>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</si>
  <si>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</si>
  <si>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</si>
  <si>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</si>
  <si>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</si>
  <si>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</si>
  <si>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</si>
  <si>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</si>
  <si>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</si>
  <si>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</si>
  <si>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</si>
  <si>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</si>
  <si>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</si>
  <si>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</si>
  <si>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</si>
  <si>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</si>
  <si>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</si>
  <si>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</si>
  <si>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</si>
  <si>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</si>
  <si>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</si>
  <si>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</si>
  <si>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</si>
  <si>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</si>
  <si>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</si>
  <si>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</si>
  <si>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</si>
  <si>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</si>
  <si>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</si>
  <si>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</si>
  <si>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</si>
  <si>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</si>
  <si>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</si>
  <si>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</si>
  <si>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</si>
  <si>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</si>
  <si>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</si>
  <si>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</si>
  <si>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</si>
  <si>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</si>
  <si>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</si>
  <si>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</si>
  <si>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</si>
  <si>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</si>
  <si>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</si>
  <si>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</si>
  <si>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</si>
  <si>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</si>
  <si>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</si>
  <si>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</si>
  <si>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</si>
  <si>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</si>
  <si>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</si>
  <si>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</si>
  <si>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</si>
  <si>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</si>
  <si>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</si>
  <si>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</si>
  <si>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</si>
  <si>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</si>
  <si>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</si>
  <si>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</si>
  <si>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</si>
  <si>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</si>
  <si>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</si>
  <si>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</si>
  <si>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</si>
  <si>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</si>
  <si>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</si>
  <si>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</si>
  <si>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</si>
  <si>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</si>
  <si>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</si>
  <si>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</si>
  <si>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</si>
  <si>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</si>
  <si>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</si>
  <si>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</si>
  <si>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</si>
  <si>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</si>
  <si>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</si>
  <si>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</si>
  <si>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</si>
  <si>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</si>
  <si>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</si>
  <si>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</si>
  <si>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</si>
  <si>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</si>
  <si>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</si>
  <si>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</si>
  <si>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</si>
  <si>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</si>
  <si>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</si>
  <si>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</si>
  <si>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</si>
  <si>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</si>
  <si>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</si>
  <si>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</si>
  <si>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</si>
  <si>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</si>
  <si>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</si>
  <si>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</si>
  <si>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</si>
  <si>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</si>
  <si>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</si>
  <si>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</si>
  <si>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</si>
  <si>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</si>
  <si>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</si>
  <si>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</si>
  <si>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</si>
  <si>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</si>
  <si>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</si>
  <si>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</si>
  <si>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</si>
  <si>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</si>
  <si>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</si>
  <si>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</si>
  <si>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</si>
  <si>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</si>
  <si>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</si>
  <si>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</si>
  <si>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</si>
  <si>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</si>
  <si>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</si>
  <si>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</si>
  <si>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</si>
  <si>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</si>
  <si>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</si>
  <si>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</si>
  <si>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</si>
  <si>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</si>
  <si>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</si>
  <si>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</si>
  <si>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</si>
  <si>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</si>
  <si>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</si>
  <si>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</si>
  <si>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</si>
  <si>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</si>
  <si>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</si>
  <si>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</si>
  <si>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</si>
  <si>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</si>
  <si>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</si>
  <si>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</si>
  <si>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</si>
  <si>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</si>
  <si>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</si>
  <si>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</si>
  <si>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</si>
  <si>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</si>
  <si>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</si>
  <si>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</si>
  <si>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</si>
  <si>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</si>
  <si>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</si>
  <si>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</si>
  <si>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</si>
  <si>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</si>
  <si>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</si>
  <si>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</si>
  <si>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</si>
  <si>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</si>
  <si>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</si>
  <si>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</si>
  <si>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</si>
  <si>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</si>
  <si>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</si>
  <si>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</si>
  <si>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</si>
  <si>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</si>
  <si>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</si>
  <si>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</si>
  <si>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</si>
  <si>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</si>
  <si>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</si>
  <si>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</si>
  <si>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</si>
  <si>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</si>
  <si>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</si>
  <si>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</si>
  <si>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</si>
  <si>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</si>
  <si>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</si>
  <si>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</si>
  <si>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</si>
  <si>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</si>
  <si>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</si>
  <si>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</si>
  <si>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</si>
  <si>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</si>
  <si>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</si>
  <si>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</si>
  <si>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</si>
  <si>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</si>
  <si>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</si>
  <si>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</si>
  <si>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</si>
  <si>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</si>
  <si>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</si>
  <si>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</si>
  <si>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</si>
  <si>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</si>
  <si>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</si>
  <si>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</si>
  <si>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</si>
  <si>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</si>
  <si>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</si>
  <si>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</si>
  <si>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</si>
  <si>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</si>
  <si>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</si>
  <si>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</si>
  <si>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</si>
  <si>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</si>
  <si>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</si>
  <si>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</si>
  <si>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</si>
  <si>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</si>
  <si>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</si>
  <si>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</si>
  <si>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</si>
  <si>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</si>
  <si>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</si>
  <si>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</si>
  <si>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</si>
  <si>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</si>
  <si>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</si>
  <si>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</si>
  <si>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</si>
  <si>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</si>
  <si>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</si>
  <si>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</si>
  <si>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</si>
  <si>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</si>
  <si>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</si>
  <si>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</si>
  <si>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</si>
  <si>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</si>
  <si>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</si>
  <si>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</si>
  <si>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</si>
  <si>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</si>
  <si>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</si>
  <si>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</si>
  <si>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</si>
  <si>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</si>
  <si>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</si>
  <si>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</si>
  <si>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</si>
  <si>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</si>
  <si>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</si>
  <si>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</si>
  <si>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</si>
  <si>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</si>
  <si>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</si>
  <si>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</si>
  <si>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</si>
  <si>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</si>
  <si>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</si>
  <si>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</si>
  <si>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</si>
  <si>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</si>
  <si>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</si>
  <si>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</si>
  <si>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</si>
  <si>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</si>
  <si>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</si>
  <si>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</si>
  <si>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</si>
  <si>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</si>
  <si>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</si>
  <si>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</si>
  <si>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</si>
  <si>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</si>
  <si>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</si>
  <si>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</si>
  <si>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</si>
  <si>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</si>
  <si>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</si>
  <si>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</si>
  <si>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</si>
  <si>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</si>
  <si>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</si>
  <si>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</si>
  <si>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</si>
  <si>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</si>
  <si>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</si>
  <si>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</si>
  <si>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</si>
  <si>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</si>
  <si>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</si>
  <si>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</si>
  <si>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</si>
  <si>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</si>
  <si>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</si>
  <si>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</si>
  <si>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</si>
  <si>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</si>
  <si>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</si>
  <si>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</si>
  <si>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</si>
  <si>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</si>
  <si>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</si>
  <si>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</si>
  <si>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</si>
  <si>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</si>
  <si>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</si>
  <si>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</si>
  <si>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</si>
  <si>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</si>
  <si>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</si>
  <si>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</si>
  <si>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</si>
  <si>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</si>
  <si>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</si>
  <si>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</si>
  <si>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</si>
  <si>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</si>
  <si>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</si>
  <si>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</si>
  <si>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</si>
  <si>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</si>
  <si>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</si>
  <si>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</si>
  <si>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</si>
  <si>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</si>
  <si>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</si>
  <si>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</si>
  <si>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</si>
  <si>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</si>
  <si>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</si>
  <si>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</si>
  <si>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</si>
  <si>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</si>
  <si>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</si>
  <si>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</si>
  <si>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</si>
  <si>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</si>
  <si>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</si>
  <si>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</si>
  <si>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</si>
  <si>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</si>
  <si>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</si>
  <si>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</si>
  <si>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</si>
  <si>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</si>
  <si>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</si>
  <si>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</si>
  <si>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</si>
  <si>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</si>
  <si>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</si>
  <si>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</si>
  <si>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</si>
  <si>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</si>
  <si>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</si>
  <si>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</si>
  <si>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</si>
  <si>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</si>
  <si>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</si>
  <si>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</si>
  <si>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</si>
  <si>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</si>
  <si>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</si>
  <si>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</si>
  <si>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</si>
  <si>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</si>
  <si>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</si>
  <si>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</si>
  <si>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</si>
  <si>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</si>
  <si>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</si>
  <si>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</si>
  <si>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</si>
  <si>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</si>
  <si>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</si>
  <si>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</si>
  <si>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</si>
  <si>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</si>
  <si>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</si>
  <si>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</si>
  <si>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</si>
  <si>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</si>
  <si>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</si>
  <si>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</si>
  <si>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</si>
  <si>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</si>
  <si>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</si>
  <si>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</si>
  <si>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</si>
  <si>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</si>
  <si>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</si>
  <si>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</si>
  <si>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</si>
  <si>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</si>
  <si>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</si>
  <si>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</si>
  <si>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</si>
  <si>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</si>
  <si>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</si>
  <si>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</si>
  <si>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</si>
  <si>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</si>
  <si>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</si>
  <si>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</si>
  <si>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</si>
  <si>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</si>
  <si>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</si>
  <si>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</si>
  <si>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</si>
  <si>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</si>
  <si>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</si>
  <si>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</si>
  <si>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</si>
  <si>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</si>
  <si>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</si>
  <si>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</si>
  <si>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</si>
  <si>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</si>
  <si>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</si>
  <si>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</si>
  <si>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</si>
  <si>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</si>
  <si>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</si>
  <si>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</si>
  <si>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</si>
  <si>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</si>
  <si>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</si>
  <si>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</si>
  <si>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</si>
  <si>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</si>
  <si>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</si>
  <si>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</si>
  <si>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</si>
  <si>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</si>
  <si>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</si>
  <si>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</si>
  <si>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</si>
  <si>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</si>
  <si>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</si>
  <si>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</si>
  <si>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</si>
  <si>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</si>
  <si>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</si>
  <si>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</si>
  <si>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</si>
  <si>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</si>
  <si>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</si>
  <si>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</si>
  <si>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</si>
  <si>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</si>
  <si>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</si>
  <si>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</si>
  <si>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</si>
  <si>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</si>
  <si>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</si>
  <si>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</si>
  <si>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</si>
  <si>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</si>
  <si>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</si>
  <si>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</si>
  <si>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</si>
  <si>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</si>
  <si>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</si>
  <si>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</si>
  <si>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</si>
  <si>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</si>
  <si>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</si>
  <si>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</si>
  <si>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</si>
  <si>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</si>
  <si>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</si>
  <si>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</si>
  <si>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</si>
  <si>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</si>
  <si>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</si>
  <si>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</si>
  <si>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</si>
  <si>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</si>
  <si>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</si>
  <si>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</si>
  <si>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</si>
  <si>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</si>
  <si>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</si>
  <si>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</si>
  <si>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</si>
  <si>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</si>
  <si>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</si>
  <si>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</si>
  <si>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</si>
  <si>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</si>
  <si>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</si>
  <si>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</si>
  <si>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</si>
  <si>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</si>
  <si>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</si>
  <si>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</si>
  <si>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</si>
  <si>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</si>
  <si>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</si>
  <si>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</si>
  <si>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</si>
  <si>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</si>
  <si>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</si>
  <si>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</si>
  <si>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</si>
  <si>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</si>
  <si>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</si>
  <si>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</si>
  <si>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</si>
  <si>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</si>
  <si>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</si>
  <si>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</si>
  <si>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</si>
  <si>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</si>
  <si>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</si>
  <si>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</si>
  <si>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</si>
  <si>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</si>
  <si>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</si>
  <si>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</si>
  <si>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</si>
  <si>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</si>
  <si>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</si>
  <si>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</si>
  <si>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</si>
  <si>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</si>
  <si>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</si>
  <si>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</si>
  <si>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</si>
  <si>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</si>
  <si>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</si>
  <si>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</si>
  <si>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</si>
  <si>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</si>
  <si>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</si>
  <si>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</si>
  <si>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</si>
  <si>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</si>
  <si>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</si>
  <si>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</si>
  <si>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</si>
  <si>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</si>
  <si>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</si>
  <si>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</si>
  <si>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</si>
  <si>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</si>
  <si>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</si>
  <si>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</si>
  <si>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</si>
  <si>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</si>
  <si>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</si>
  <si>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</si>
  <si>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</si>
  <si>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</si>
  <si>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</si>
  <si>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</si>
  <si>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</si>
  <si>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</si>
  <si>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</si>
  <si>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</si>
  <si>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</si>
  <si>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</si>
  <si>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</si>
  <si>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</si>
  <si>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</si>
  <si>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</si>
  <si>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</si>
  <si>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</si>
  <si>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</si>
  <si>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</si>
  <si>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</si>
  <si>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</si>
  <si>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</si>
  <si>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</si>
  <si>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</si>
  <si>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</si>
  <si>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</si>
  <si>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</si>
  <si>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</si>
  <si>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</si>
  <si>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</si>
  <si>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</si>
  <si>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</si>
  <si>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</si>
  <si>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</si>
  <si>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</si>
  <si>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</si>
  <si>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</si>
  <si>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</si>
  <si>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</si>
  <si>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</si>
  <si>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</si>
  <si>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</si>
  <si>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</si>
  <si>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</si>
  <si>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</si>
  <si>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</si>
  <si>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</si>
  <si>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</si>
  <si>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</si>
  <si>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</si>
  <si>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</si>
  <si>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</si>
  <si>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</si>
  <si>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</si>
  <si>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</si>
  <si>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</si>
  <si>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</si>
  <si>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</si>
  <si>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</si>
  <si>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</si>
  <si>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</si>
  <si>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</si>
  <si>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</si>
  <si>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</si>
  <si>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</si>
  <si>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</si>
  <si>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</si>
  <si>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</si>
  <si>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</si>
  <si>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</si>
  <si>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</si>
  <si>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</si>
  <si>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</si>
  <si>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</si>
  <si>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</si>
  <si>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</si>
  <si>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</si>
  <si>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</si>
  <si>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</si>
  <si>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</si>
  <si>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</si>
  <si>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</si>
  <si>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</si>
  <si>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</si>
  <si>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</si>
  <si>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</si>
  <si>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</si>
  <si>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</si>
  <si>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</si>
  <si>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</si>
  <si>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</si>
  <si>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</si>
  <si>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</si>
  <si>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</si>
  <si>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</si>
  <si>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</si>
  <si>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</si>
  <si>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</si>
  <si>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</si>
  <si>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</si>
  <si>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</si>
  <si>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</si>
  <si>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</si>
  <si>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</si>
  <si>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</si>
  <si>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</si>
  <si>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</si>
  <si>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</si>
  <si>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</si>
  <si>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</si>
  <si>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</si>
  <si>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</si>
  <si>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</si>
  <si>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</si>
  <si>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</si>
  <si>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</si>
  <si>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</si>
  <si>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</si>
  <si>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</si>
  <si>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</si>
  <si>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</si>
  <si>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</si>
  <si>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</si>
  <si>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</si>
  <si>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</si>
  <si>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</si>
  <si>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</si>
  <si>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</si>
  <si>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</si>
  <si>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</si>
  <si>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</si>
  <si>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</si>
  <si>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</si>
  <si>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</si>
  <si>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</si>
  <si>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</si>
  <si>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</si>
  <si>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</si>
  <si>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</si>
  <si>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</si>
  <si>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</si>
  <si>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</si>
  <si>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</si>
  <si>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</si>
  <si>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</si>
  <si>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</si>
  <si>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</si>
  <si>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</si>
  <si>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</si>
  <si>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</si>
  <si>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</si>
  <si>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</si>
  <si>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</si>
  <si>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</si>
  <si>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</si>
  <si>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</si>
  <si>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</si>
  <si>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</si>
  <si>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</si>
  <si>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</si>
  <si>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</si>
  <si>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</si>
  <si>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</si>
  <si>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</si>
  <si>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</si>
  <si>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</si>
  <si>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</si>
  <si>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</si>
  <si>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</si>
  <si>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</si>
  <si>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</si>
  <si>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</si>
  <si>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</si>
  <si>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</si>
  <si>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</si>
  <si>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</si>
  <si>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</si>
  <si>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</si>
  <si>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</si>
  <si>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</si>
  <si>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</si>
  <si>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</si>
  <si>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</si>
  <si>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</si>
  <si>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</si>
  <si>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</si>
  <si>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</si>
  <si>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</si>
  <si>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</si>
  <si>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</si>
  <si>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</si>
  <si>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</si>
  <si>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</si>
  <si>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</si>
  <si>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</si>
  <si>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</si>
  <si>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</si>
  <si>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</si>
  <si>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</si>
  <si>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</si>
  <si>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</si>
  <si>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</si>
  <si>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</si>
  <si>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</si>
  <si>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</si>
  <si>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</si>
  <si>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</si>
  <si>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</si>
  <si>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</si>
  <si>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</si>
  <si>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</si>
  <si>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</si>
  <si>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</si>
  <si>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</si>
  <si>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</si>
  <si>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</si>
  <si>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</si>
  <si>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</si>
  <si>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</si>
  <si>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</si>
  <si>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</si>
  <si>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</si>
  <si>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</si>
  <si>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</si>
  <si>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</si>
  <si>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</si>
  <si>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</si>
  <si>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</si>
  <si>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</si>
  <si>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</si>
  <si>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</si>
  <si>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</si>
  <si>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</si>
  <si>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</si>
  <si>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</si>
  <si>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</si>
  <si>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</si>
  <si>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</si>
  <si>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</si>
  <si>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</si>
  <si>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</si>
  <si>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</si>
  <si>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</si>
  <si>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</si>
  <si>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</si>
  <si>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</si>
  <si>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</si>
  <si>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</si>
  <si>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</si>
  <si>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</si>
  <si>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</si>
  <si>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</si>
  <si>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</si>
  <si>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</si>
  <si>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</si>
  <si>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</si>
  <si>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</si>
  <si>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</si>
  <si>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</si>
  <si>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</si>
  <si>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</si>
  <si>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</si>
  <si>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</si>
  <si>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</si>
  <si>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</si>
  <si>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</si>
  <si>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</si>
  <si>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</si>
  <si>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</si>
  <si>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</si>
  <si>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</si>
  <si>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</si>
  <si>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</si>
  <si>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</si>
  <si>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</si>
  <si>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</si>
  <si>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</si>
  <si>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</si>
  <si>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</si>
  <si>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</si>
  <si>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</si>
  <si>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</si>
  <si>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</si>
  <si>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</si>
  <si>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</si>
  <si>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</si>
  <si>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</si>
  <si>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</si>
  <si>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</si>
  <si>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</si>
  <si>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</si>
  <si>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</si>
  <si>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</si>
  <si>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</si>
  <si>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</si>
  <si>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</si>
  <si>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</si>
  <si>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</si>
  <si>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</si>
  <si>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</si>
  <si>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</si>
  <si>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</si>
  <si>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</si>
  <si>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</si>
  <si>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</si>
  <si>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</si>
  <si>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</si>
  <si>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</si>
  <si>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</si>
  <si>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</si>
  <si>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</si>
  <si>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</si>
  <si>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</si>
  <si>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</si>
  <si>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</si>
  <si>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</si>
  <si>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</si>
  <si>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</si>
  <si>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</si>
  <si>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</si>
  <si>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</si>
  <si>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</si>
  <si>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</si>
  <si>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</si>
  <si>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</si>
  <si>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</si>
  <si>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</si>
  <si>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</si>
  <si>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</si>
  <si>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</si>
  <si>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</si>
  <si>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</si>
  <si>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</si>
  <si>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</si>
  <si>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</si>
  <si>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</si>
  <si>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</si>
  <si>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</si>
  <si>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</si>
  <si>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</si>
  <si>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</si>
  <si>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</si>
  <si>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</si>
  <si>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</si>
  <si>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</si>
  <si>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</si>
  <si>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</si>
  <si>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</si>
  <si>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</si>
  <si>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</si>
  <si>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</si>
  <si>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</si>
  <si>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</si>
  <si>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</si>
  <si>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</si>
  <si>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</si>
  <si>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</si>
  <si>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</si>
  <si>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</si>
  <si>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</si>
  <si>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</si>
  <si>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</si>
  <si>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</si>
  <si>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</si>
  <si>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</si>
  <si>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</si>
  <si>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</si>
  <si>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</si>
  <si>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</si>
  <si>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</si>
  <si>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</si>
  <si>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</si>
  <si>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</si>
  <si>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</si>
  <si>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</si>
  <si>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</si>
  <si>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</si>
  <si>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</si>
  <si>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</si>
  <si>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</si>
  <si>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</si>
  <si>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</si>
  <si>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</si>
  <si>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</si>
  <si>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</si>
  <si>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</si>
  <si>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</si>
  <si>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</si>
  <si>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</si>
  <si>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</si>
  <si>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</si>
  <si>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</si>
  <si>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</si>
  <si>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</si>
  <si>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</si>
  <si>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</si>
  <si>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</si>
  <si>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</si>
  <si>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</si>
  <si>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</si>
  <si>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</si>
  <si>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</si>
  <si>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</si>
  <si>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</si>
  <si>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</si>
  <si>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</si>
  <si>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</si>
  <si>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</si>
  <si>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</si>
  <si>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</si>
  <si>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</si>
  <si>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</si>
  <si>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</si>
  <si>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</si>
  <si>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</si>
  <si>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</si>
  <si>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</si>
  <si>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</si>
  <si>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</si>
  <si>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</si>
  <si>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</si>
  <si>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</si>
  <si>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</si>
  <si>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</si>
  <si>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</si>
  <si>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</si>
  <si>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</si>
  <si>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</si>
  <si>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</si>
  <si>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</si>
  <si>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</si>
  <si>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</si>
  <si>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</si>
  <si>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</si>
  <si>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</si>
  <si>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</si>
  <si>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</si>
  <si>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</si>
  <si>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</si>
  <si>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</si>
  <si>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</si>
  <si>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</si>
  <si>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</si>
  <si>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</si>
  <si>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</si>
  <si>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</si>
  <si>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</si>
  <si>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</si>
  <si>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</si>
  <si>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</si>
  <si>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</si>
  <si>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</si>
  <si>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</si>
  <si>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</si>
  <si>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</si>
  <si>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</si>
  <si>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</si>
  <si>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</si>
  <si>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</si>
  <si>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</si>
  <si>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</si>
  <si>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</si>
  <si>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</si>
  <si>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</si>
  <si>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</si>
  <si>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</si>
  <si>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</si>
  <si>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</si>
  <si>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</si>
  <si>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</si>
  <si>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</si>
  <si>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</si>
  <si>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</si>
  <si>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</si>
  <si>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</si>
  <si>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</si>
  <si>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</si>
  <si>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</si>
  <si>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</si>
  <si>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</si>
  <si>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</si>
  <si>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</si>
  <si>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</si>
  <si>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</si>
  <si>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</si>
  <si>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</si>
  <si>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</si>
  <si>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</si>
  <si>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</si>
  <si>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</si>
  <si>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</si>
  <si>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</si>
  <si>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</si>
  <si>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</si>
  <si>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</si>
  <si>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</si>
  <si>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</si>
  <si>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</si>
  <si>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</si>
  <si>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</si>
  <si>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</si>
  <si>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</si>
  <si>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</si>
  <si>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</si>
  <si>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</si>
  <si>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</si>
  <si>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</si>
  <si>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</si>
  <si>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</si>
  <si>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</si>
  <si>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</si>
  <si>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</si>
  <si>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</si>
  <si>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</si>
  <si>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</si>
  <si>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</si>
  <si>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</si>
  <si>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</si>
  <si>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</si>
  <si>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</si>
  <si>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</si>
  <si>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</si>
  <si>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</si>
  <si>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</si>
  <si>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</si>
  <si>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</si>
  <si>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</si>
  <si>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</si>
  <si>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</si>
  <si>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</si>
  <si>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</si>
  <si>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</si>
  <si>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</si>
  <si>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</si>
  <si>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</si>
  <si>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</si>
  <si>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</si>
  <si>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</si>
  <si>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</si>
  <si>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</si>
  <si>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</si>
  <si>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</si>
  <si>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</si>
  <si>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</si>
  <si>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</si>
  <si>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</si>
  <si>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</si>
  <si>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</si>
  <si>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</si>
  <si>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</si>
  <si>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</si>
  <si>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</si>
  <si>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</si>
  <si>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</si>
  <si>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</si>
  <si>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</si>
  <si>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</si>
  <si>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</si>
  <si>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</si>
  <si>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</si>
  <si>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</si>
  <si>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</si>
  <si>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</si>
  <si>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</si>
  <si>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</si>
  <si>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</si>
  <si>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</si>
  <si>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</si>
  <si>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</si>
  <si>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</si>
  <si>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</si>
  <si>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</si>
  <si>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</si>
  <si>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</si>
  <si>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</si>
  <si>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</si>
  <si>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</si>
  <si>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</si>
  <si>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</si>
  <si>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</si>
  <si>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</si>
  <si>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</si>
  <si>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</si>
  <si>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</si>
  <si>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</si>
  <si>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</si>
  <si>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</si>
  <si>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</si>
  <si>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</si>
  <si>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</si>
  <si>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</si>
  <si>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</si>
  <si>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</si>
  <si>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</si>
  <si>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</si>
  <si>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</si>
  <si>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</si>
  <si>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</si>
  <si>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</si>
  <si>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</si>
  <si>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</si>
  <si>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</si>
  <si>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</si>
  <si>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</si>
  <si>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</si>
  <si>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</si>
  <si>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</si>
  <si>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</si>
  <si>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</si>
  <si>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</si>
  <si>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</si>
  <si>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</si>
  <si>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</si>
  <si>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</si>
  <si>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</si>
  <si>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</si>
  <si>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</si>
  <si>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</si>
  <si>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</si>
  <si>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</si>
  <si>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</si>
  <si>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</si>
  <si>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</si>
  <si>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</si>
  <si>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</si>
  <si>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</si>
  <si>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</si>
  <si>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</si>
  <si>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</si>
  <si>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</si>
  <si>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</si>
  <si>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</si>
  <si>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</si>
  <si>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</si>
  <si>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</si>
  <si>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</si>
  <si>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</si>
  <si>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</si>
  <si>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</si>
  <si>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</si>
  <si>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</si>
  <si>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</si>
  <si>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</si>
  <si>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</si>
  <si>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</si>
  <si>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</si>
  <si>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</si>
  <si>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</si>
  <si>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</si>
  <si>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</si>
  <si>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</si>
  <si>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</si>
  <si>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</si>
  <si>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</si>
  <si>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</si>
  <si>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</si>
  <si>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</si>
  <si>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</si>
  <si>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</si>
  <si>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</si>
  <si>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</si>
  <si>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</si>
  <si>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</si>
  <si>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</si>
  <si>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</si>
  <si>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</si>
  <si>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</si>
  <si>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</si>
  <si>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</si>
  <si>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</si>
  <si>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</si>
  <si>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</si>
  <si>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</si>
  <si>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</si>
  <si>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</si>
  <si>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</si>
  <si>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</si>
  <si>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</si>
  <si>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</si>
  <si>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</si>
  <si>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</si>
  <si>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</si>
  <si>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</si>
  <si>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</si>
  <si>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</si>
  <si>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</si>
  <si>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</si>
  <si>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</si>
  <si>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</si>
  <si>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</si>
  <si>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</si>
  <si>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</si>
  <si>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</si>
  <si>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</si>
  <si>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</si>
  <si>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</si>
  <si>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</si>
  <si>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</si>
  <si>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</si>
  <si>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</si>
  <si>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</si>
  <si>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</si>
  <si>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</si>
  <si>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</si>
  <si>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</si>
  <si>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</si>
  <si>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</si>
  <si>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</si>
  <si>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</si>
  <si>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</si>
  <si>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</si>
  <si>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</si>
  <si>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</si>
  <si>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</si>
  <si>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</si>
  <si>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</si>
  <si>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</si>
  <si>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</si>
  <si>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</si>
  <si>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</si>
  <si>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</si>
  <si>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</si>
  <si>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</si>
  <si>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</si>
  <si>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</si>
  <si>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</si>
  <si>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</si>
  <si>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</si>
  <si>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</si>
  <si>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</si>
  <si>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</si>
  <si>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</si>
  <si>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</si>
  <si>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</si>
  <si>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</si>
  <si>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</si>
  <si>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</si>
  <si>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</si>
  <si>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</si>
  <si>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</si>
  <si>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</si>
  <si>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</si>
  <si>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</si>
  <si>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</si>
  <si>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</si>
  <si>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</si>
  <si>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</si>
  <si>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</si>
  <si>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</si>
  <si>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</si>
  <si>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</si>
  <si>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</si>
  <si>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</si>
  <si>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</si>
  <si>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</si>
  <si>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</si>
  <si>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</si>
  <si>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</si>
  <si>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</si>
  <si>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</si>
  <si>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</si>
  <si>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</si>
  <si>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</si>
  <si>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</si>
  <si>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</si>
  <si>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</si>
  <si>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</si>
  <si>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</si>
  <si>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</si>
  <si>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</si>
  <si>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</si>
  <si>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</si>
  <si>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</si>
  <si>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</si>
  <si>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</si>
  <si>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</si>
  <si>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</si>
  <si>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</si>
  <si>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</si>
  <si>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</si>
  <si>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</si>
  <si>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</si>
  <si>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</si>
  <si>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</si>
  <si>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</si>
  <si>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</si>
  <si>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</si>
  <si>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</si>
  <si>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</si>
  <si>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</si>
  <si>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</si>
  <si>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</si>
  <si>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</si>
  <si>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</si>
  <si>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</si>
  <si>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</si>
  <si>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</si>
  <si>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</si>
  <si>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</si>
  <si>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</si>
  <si>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</si>
  <si>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</si>
  <si>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</si>
  <si>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</si>
  <si>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</si>
  <si>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</si>
  <si>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</si>
  <si>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</si>
  <si>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</si>
  <si>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</si>
  <si>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</si>
  <si>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</si>
  <si>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</si>
  <si>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</si>
  <si>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</si>
  <si>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</si>
  <si>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</si>
  <si>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</si>
  <si>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</si>
  <si>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</si>
  <si>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</si>
  <si>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</si>
  <si>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</si>
  <si>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</si>
  <si>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</si>
  <si>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</si>
  <si>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</si>
  <si>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</si>
  <si>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</si>
  <si>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</si>
  <si>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</si>
  <si>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</si>
  <si>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</si>
  <si>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</si>
  <si>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</si>
  <si>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</si>
  <si>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</si>
  <si>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</si>
  <si>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</si>
  <si>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</si>
  <si>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</si>
  <si>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</si>
  <si>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</si>
  <si>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</si>
  <si>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</si>
  <si>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</si>
  <si>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</si>
  <si>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</si>
  <si>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</si>
  <si>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</si>
  <si>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</si>
  <si>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</si>
  <si>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</si>
  <si>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</si>
  <si>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</si>
  <si>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</si>
  <si>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</si>
  <si>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</si>
  <si>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</si>
  <si>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</si>
  <si>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</si>
  <si>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</si>
  <si>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</si>
  <si>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</si>
  <si>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</si>
  <si>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</si>
  <si>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</si>
  <si>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</si>
  <si>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</si>
  <si>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</si>
  <si>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</si>
  <si>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</si>
  <si>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</si>
  <si>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</si>
  <si>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</si>
  <si>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</si>
  <si>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</si>
  <si>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</si>
  <si>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</si>
  <si>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</si>
  <si>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</si>
  <si>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</si>
  <si>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</si>
  <si>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</si>
  <si>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</si>
  <si>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</si>
  <si>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</si>
  <si>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</si>
  <si>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</si>
  <si>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</si>
  <si>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</si>
  <si>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</si>
  <si>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</si>
  <si>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</si>
  <si>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</si>
  <si>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</si>
  <si>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</si>
  <si>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</si>
  <si>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</si>
  <si>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</si>
  <si>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</si>
  <si>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</si>
  <si>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</si>
  <si>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</si>
  <si>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</si>
  <si>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</si>
  <si>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</si>
  <si>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</si>
  <si>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</si>
  <si>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</si>
  <si>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</si>
  <si>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</si>
  <si>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</si>
  <si>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</si>
  <si>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</si>
  <si>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</si>
  <si>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</si>
  <si>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</si>
  <si>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</si>
  <si>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</si>
  <si>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</si>
  <si>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</si>
  <si>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</si>
  <si>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</si>
  <si>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</si>
  <si>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</si>
  <si>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</si>
  <si>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</si>
  <si>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</si>
  <si>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</si>
  <si>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</si>
  <si>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</si>
  <si>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</si>
  <si>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</si>
  <si>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</si>
  <si>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</si>
  <si>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</si>
  <si>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</si>
  <si>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</si>
  <si>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</si>
  <si>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</si>
  <si>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</si>
  <si>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</si>
  <si>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</si>
  <si>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</si>
  <si>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</si>
  <si>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</si>
  <si>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</si>
  <si>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</si>
  <si>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</si>
  <si>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</si>
  <si>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</si>
  <si>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</si>
  <si>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</si>
  <si>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</si>
  <si>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</si>
  <si>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</si>
  <si>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</si>
  <si>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</si>
  <si>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</si>
  <si>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</si>
  <si>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</si>
  <si>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</si>
  <si>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</si>
  <si>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</si>
  <si>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</si>
  <si>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</si>
  <si>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</si>
  <si>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</si>
  <si>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</si>
  <si>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</si>
  <si>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</si>
  <si>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</si>
  <si>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</si>
  <si>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</si>
  <si>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</si>
  <si>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</si>
  <si>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</si>
  <si>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</si>
  <si>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</si>
  <si>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</si>
  <si>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</si>
  <si>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</si>
  <si>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</si>
  <si>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</si>
  <si>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</si>
  <si>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</si>
  <si>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</si>
  <si>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</si>
  <si>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</si>
  <si>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</si>
  <si>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</si>
  <si>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</si>
  <si>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</si>
  <si>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</si>
  <si>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</si>
  <si>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</si>
  <si>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</si>
  <si>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</si>
  <si>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</si>
  <si>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</si>
  <si>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</si>
  <si>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</si>
  <si>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</si>
  <si>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</si>
  <si>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</si>
  <si>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</si>
  <si>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</si>
  <si>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</si>
  <si>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</si>
  <si>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</si>
  <si>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</si>
  <si>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</si>
  <si>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</si>
  <si>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</si>
  <si>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</si>
  <si>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</si>
  <si>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</si>
  <si>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</si>
  <si>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</si>
  <si>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</si>
  <si>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</si>
  <si>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</si>
  <si>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</si>
  <si>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</si>
  <si>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</si>
  <si>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</si>
  <si>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</si>
  <si>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</si>
  <si>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</si>
  <si>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</si>
  <si>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</si>
  <si>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</si>
  <si>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</si>
  <si>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</si>
  <si>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</si>
  <si>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</si>
  <si>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</si>
  <si>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</si>
  <si>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</si>
  <si>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</si>
  <si>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</si>
  <si>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</si>
  <si>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</si>
  <si>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</si>
  <si>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</si>
  <si>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</si>
  <si>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</si>
  <si>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</si>
  <si>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</si>
  <si>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</si>
  <si>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</si>
  <si>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</si>
  <si>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</si>
  <si>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</si>
  <si>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</si>
  <si>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</si>
  <si>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</si>
  <si>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</si>
  <si>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</si>
  <si>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</si>
  <si>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</si>
  <si>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</si>
  <si>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</si>
  <si>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</si>
  <si>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</si>
  <si>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</si>
  <si>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</si>
  <si>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</si>
  <si>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</si>
  <si>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</si>
  <si>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</si>
  <si>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</si>
  <si>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</si>
  <si>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</si>
  <si>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</si>
  <si>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</si>
  <si>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</si>
  <si>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</si>
  <si>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</si>
  <si>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</si>
  <si>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</si>
  <si>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</si>
  <si>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</si>
  <si>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</si>
  <si>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</si>
  <si>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</si>
  <si>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</si>
  <si>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</si>
  <si>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</si>
  <si>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</si>
  <si>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</si>
  <si>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</si>
  <si>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</si>
  <si>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</si>
  <si>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</si>
  <si>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</si>
  <si>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</si>
  <si>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</si>
  <si>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</si>
  <si>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</si>
  <si>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</si>
  <si>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</si>
  <si>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</si>
  <si>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</si>
  <si>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</si>
  <si>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</si>
  <si>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</si>
  <si>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</si>
  <si>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</si>
  <si>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</si>
  <si>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</si>
  <si>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</si>
  <si>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</si>
  <si>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</si>
  <si>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</si>
  <si>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</si>
  <si>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</si>
  <si>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</si>
  <si>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</si>
  <si>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</si>
  <si>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</si>
  <si>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</si>
  <si>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</si>
  <si>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</si>
  <si>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</si>
  <si>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</si>
  <si>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</si>
  <si>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</si>
  <si>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</si>
  <si>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</si>
  <si>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</si>
  <si>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</si>
  <si>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</si>
  <si>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</si>
  <si>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</si>
  <si>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</si>
  <si>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</si>
  <si>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</si>
  <si>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</si>
  <si>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</si>
  <si>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</si>
  <si>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</si>
  <si>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</si>
  <si>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</si>
  <si>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</si>
  <si>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</si>
  <si>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</si>
  <si>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</si>
  <si>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</si>
  <si>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</si>
  <si>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</si>
  <si>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</si>
  <si>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</si>
  <si>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</si>
  <si>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</si>
  <si>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</si>
  <si>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</si>
  <si>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</si>
  <si>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</si>
  <si>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</si>
  <si>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</si>
  <si>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</si>
  <si>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</si>
  <si>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</si>
  <si>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</si>
  <si>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</si>
  <si>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</si>
  <si>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</si>
  <si>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</si>
  <si>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</si>
  <si>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</si>
  <si>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</si>
  <si>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</si>
  <si>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</si>
  <si>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</si>
  <si>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</si>
  <si>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</si>
  <si>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</si>
  <si>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</si>
  <si>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</si>
  <si>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</si>
  <si>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</si>
  <si>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</si>
  <si>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</si>
  <si>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</si>
  <si>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</si>
  <si>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</si>
  <si>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</si>
  <si>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</si>
  <si>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</si>
  <si>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</si>
  <si>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</si>
  <si>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</si>
  <si>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</si>
  <si>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</si>
  <si>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</si>
  <si>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</si>
  <si>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</si>
  <si>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</si>
  <si>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</si>
  <si>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</si>
  <si>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</si>
  <si>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</si>
  <si>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</si>
  <si>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</si>
  <si>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</si>
  <si>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</si>
  <si>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</si>
  <si>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</si>
  <si>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</si>
  <si>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</si>
  <si>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</si>
  <si>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</si>
  <si>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</si>
  <si>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</si>
  <si>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</si>
  <si>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</si>
  <si>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</si>
  <si>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</si>
  <si>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</si>
  <si>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</si>
  <si>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</si>
  <si>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</si>
  <si>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</si>
  <si>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</si>
  <si>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</si>
  <si>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</si>
  <si>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</si>
  <si>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</si>
  <si>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</si>
  <si>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</si>
  <si>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</si>
  <si>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</si>
  <si>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</si>
  <si>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</si>
  <si>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</si>
  <si>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</si>
  <si>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</si>
  <si>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</si>
  <si>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</si>
  <si>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</si>
  <si>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</si>
  <si>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</si>
  <si>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</si>
  <si>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</si>
  <si>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</si>
  <si>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</si>
  <si>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</si>
  <si>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</si>
  <si>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</si>
  <si>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</si>
  <si>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</si>
  <si>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</si>
  <si>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</si>
  <si>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</si>
  <si>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</si>
  <si>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</si>
  <si>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</si>
  <si>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</si>
  <si>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</si>
  <si>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</si>
  <si>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</si>
  <si>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</si>
  <si>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</si>
  <si>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</si>
  <si>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</si>
  <si>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</si>
  <si>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</si>
  <si>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</si>
  <si>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</si>
  <si>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</si>
  <si>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</si>
  <si>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</si>
  <si>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</si>
  <si>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</si>
  <si>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</si>
  <si>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</si>
  <si>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</si>
  <si>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</si>
  <si>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</si>
  <si>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</si>
  <si>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</si>
  <si>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</si>
  <si>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</si>
  <si>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</si>
  <si>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</si>
  <si>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</si>
  <si>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</si>
  <si>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</si>
  <si>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</si>
  <si>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</si>
  <si>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</si>
  <si>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</si>
  <si>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</si>
  <si>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</si>
  <si>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</si>
  <si>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</si>
  <si>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</si>
  <si>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</si>
  <si>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</si>
  <si>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</si>
  <si>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</si>
  <si>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</si>
  <si>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</si>
  <si>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</si>
  <si>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</si>
  <si>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</si>
  <si>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</si>
  <si>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</si>
  <si>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</si>
  <si>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</si>
  <si>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</si>
  <si>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</si>
  <si>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</si>
  <si>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</si>
  <si>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</si>
  <si>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</si>
  <si>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</si>
  <si>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</si>
  <si>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</si>
  <si>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</si>
  <si>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</si>
  <si>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</si>
  <si>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</si>
  <si>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</si>
  <si>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</si>
  <si>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</si>
  <si>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</si>
  <si>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</si>
  <si>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</si>
  <si>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</si>
  <si>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</si>
  <si>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</si>
  <si>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</si>
  <si>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</si>
  <si>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</si>
  <si>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</si>
  <si>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</si>
  <si>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</si>
  <si>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</si>
  <si>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</si>
  <si>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</si>
  <si>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</si>
  <si>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</si>
  <si>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</si>
  <si>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</si>
  <si>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</si>
  <si>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</si>
  <si>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</si>
  <si>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</si>
  <si>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</si>
  <si>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</si>
  <si>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</si>
  <si>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</si>
  <si>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</si>
  <si>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</si>
  <si>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</si>
  <si>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</si>
  <si>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</si>
  <si>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</si>
  <si>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</si>
  <si>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</si>
  <si>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</si>
  <si>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</si>
  <si>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</si>
  <si>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</si>
  <si>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</si>
  <si>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</si>
  <si>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</si>
  <si>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</si>
  <si>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</si>
  <si>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</si>
  <si>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</si>
  <si>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</si>
  <si>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</si>
  <si>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</si>
  <si>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</si>
  <si>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</si>
  <si>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</si>
  <si>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</si>
  <si>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</si>
  <si>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</si>
  <si>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</si>
  <si>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</si>
  <si>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</si>
  <si>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</si>
  <si>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</si>
  <si>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</si>
  <si>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</si>
  <si>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</si>
  <si>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</si>
  <si>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</si>
  <si>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</si>
  <si>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</si>
  <si>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</si>
  <si>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</si>
  <si>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</si>
  <si>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</si>
  <si>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</si>
  <si>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</si>
  <si>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</si>
  <si>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</si>
  <si>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</si>
  <si>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</si>
  <si>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</si>
  <si>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</si>
  <si>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</si>
  <si>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</si>
  <si>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</si>
  <si>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</si>
  <si>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</si>
  <si>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</si>
  <si>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</si>
  <si>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</si>
  <si>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</si>
  <si>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</si>
  <si>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</si>
  <si>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</si>
  <si>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</si>
  <si>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</si>
  <si>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</si>
  <si>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</si>
  <si>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</si>
  <si>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</si>
  <si>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</si>
  <si>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</si>
  <si>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</si>
  <si>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</si>
  <si>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</si>
  <si>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</si>
  <si>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</si>
  <si>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</si>
  <si>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</si>
  <si>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</si>
  <si>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</si>
  <si>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</si>
  <si>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</si>
  <si>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</si>
  <si>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</si>
  <si>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</si>
  <si>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</si>
  <si>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</si>
  <si>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</si>
  <si>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</si>
  <si>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</si>
  <si>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</si>
  <si>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</si>
  <si>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</si>
  <si>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</si>
  <si>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</si>
  <si>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</si>
  <si>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</si>
  <si>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</si>
  <si>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</si>
  <si>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</si>
  <si>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</si>
  <si>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</si>
  <si>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</si>
  <si>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</si>
  <si>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</si>
  <si>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</si>
  <si>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</si>
  <si>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</si>
  <si>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</si>
  <si>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</si>
  <si>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</si>
  <si>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</si>
  <si>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</si>
  <si>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</si>
  <si>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</si>
  <si>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</si>
  <si>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</si>
  <si>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</si>
  <si>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</si>
  <si>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</si>
  <si>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</si>
  <si>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</si>
  <si>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</si>
  <si>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</si>
  <si>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</si>
  <si>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</si>
  <si>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</si>
  <si>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</si>
  <si>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</si>
  <si>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</si>
  <si>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</si>
  <si>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</si>
  <si>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</si>
  <si>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</si>
  <si>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</si>
  <si>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</si>
  <si>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</si>
  <si>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</si>
  <si>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</si>
  <si>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</si>
  <si>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</si>
  <si>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</si>
  <si>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</si>
  <si>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</si>
  <si>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</si>
  <si>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</si>
  <si>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</si>
  <si>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</si>
  <si>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</si>
  <si>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</si>
  <si>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</si>
  <si>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</si>
  <si>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</si>
  <si>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</si>
  <si>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</si>
  <si>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</si>
  <si>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</si>
  <si>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</si>
  <si>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</si>
  <si>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</si>
  <si>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</si>
  <si>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</si>
  <si>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</si>
  <si>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</si>
  <si>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</si>
  <si>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</si>
  <si>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</si>
  <si>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</si>
  <si>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</si>
  <si>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</si>
  <si>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</si>
  <si>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</si>
  <si>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</si>
  <si>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</si>
  <si>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</si>
  <si>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</si>
  <si>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</si>
  <si>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</si>
  <si>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</si>
  <si>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</si>
  <si>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</si>
  <si>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</si>
  <si>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</si>
  <si>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</si>
  <si>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</si>
  <si>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</si>
  <si>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</si>
  <si>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</si>
  <si>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</si>
  <si>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</si>
  <si>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</si>
  <si>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</si>
  <si>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</si>
  <si>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</si>
  <si>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</si>
  <si>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</si>
  <si>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</si>
  <si>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</si>
  <si>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</si>
  <si>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</si>
  <si>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</si>
  <si>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</si>
  <si>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</si>
  <si>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</si>
  <si>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</si>
  <si>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</si>
  <si>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</si>
  <si>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</si>
  <si>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</si>
  <si>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</si>
  <si>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</si>
  <si>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</si>
  <si>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</si>
  <si>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</si>
  <si>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</si>
  <si>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</si>
  <si>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</si>
  <si>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</si>
  <si>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</si>
  <si>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</si>
  <si>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</si>
  <si>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</si>
  <si>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</si>
  <si>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</si>
  <si>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</si>
  <si>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</si>
  <si>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</si>
  <si>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</si>
  <si>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</si>
  <si>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</si>
  <si>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</si>
  <si>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</si>
  <si>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</si>
  <si>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</si>
  <si>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</si>
  <si>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</si>
  <si>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</si>
  <si>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</si>
  <si>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</si>
  <si>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</si>
  <si>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</si>
  <si>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</si>
  <si>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</si>
  <si>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</si>
  <si>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</si>
  <si>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</si>
  <si>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</si>
  <si>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</si>
  <si>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</si>
  <si>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</si>
  <si>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</si>
  <si>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</si>
  <si>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</si>
  <si>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</si>
  <si>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</si>
  <si>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</si>
  <si>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</si>
  <si>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</si>
  <si>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</si>
  <si>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</si>
  <si>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</si>
  <si>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</si>
  <si>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</si>
  <si>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</si>
  <si>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</si>
  <si>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</si>
  <si>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</si>
  <si>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</si>
  <si>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</si>
  <si>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</si>
  <si>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</si>
  <si>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</si>
  <si>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</si>
  <si>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</si>
  <si>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</si>
  <si>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</si>
  <si>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</si>
  <si>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</si>
  <si>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</si>
  <si>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</si>
  <si>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</si>
  <si>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</si>
  <si>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</si>
  <si>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</si>
  <si>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</si>
  <si>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</si>
  <si>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</si>
  <si>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</si>
  <si>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</si>
  <si>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</si>
  <si>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</si>
  <si>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</si>
  <si>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</si>
  <si>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</si>
  <si>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</si>
  <si>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</si>
  <si>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</si>
  <si>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</si>
  <si>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</si>
  <si>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</si>
  <si>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</si>
  <si>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</si>
  <si>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</si>
  <si>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</si>
  <si>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</si>
  <si>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</si>
  <si>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</si>
  <si>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</si>
  <si>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</si>
  <si>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</si>
  <si>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</si>
  <si>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</si>
  <si>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</si>
  <si>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</si>
  <si>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</si>
  <si>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</si>
  <si>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</si>
  <si>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</si>
  <si>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</si>
  <si>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</si>
  <si>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</si>
  <si>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</si>
  <si>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</si>
  <si>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</si>
  <si>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</si>
  <si>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</si>
  <si>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</si>
  <si>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</si>
  <si>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</si>
  <si>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</si>
  <si>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</si>
  <si>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</si>
  <si>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</si>
  <si>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</si>
  <si>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</si>
  <si>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</si>
  <si>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</si>
  <si>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</si>
  <si>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</si>
  <si>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</si>
  <si>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</si>
  <si>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</si>
  <si>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</si>
  <si>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</si>
  <si>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</si>
  <si>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</si>
  <si>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</si>
  <si>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</si>
  <si>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</si>
  <si>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</si>
  <si>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</si>
  <si>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</si>
  <si>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</si>
  <si>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</si>
  <si>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</si>
  <si>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</si>
  <si>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</si>
  <si>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</si>
  <si>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</si>
  <si>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</si>
  <si>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</si>
  <si>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</si>
  <si>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</si>
  <si>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</si>
  <si>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</si>
  <si>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</si>
  <si>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</si>
  <si>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</si>
  <si>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</si>
  <si>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</si>
  <si>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</si>
  <si>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</si>
  <si>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</si>
  <si>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</si>
  <si>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</si>
  <si>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</si>
  <si>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</si>
  <si>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</si>
  <si>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</si>
  <si>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</si>
  <si>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</si>
  <si>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</si>
  <si>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</si>
  <si>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</si>
  <si>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</si>
  <si>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</si>
  <si>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</si>
  <si>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</si>
  <si>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</si>
  <si>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</si>
  <si>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</si>
  <si>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</si>
  <si>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</si>
  <si>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</si>
  <si>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</si>
  <si>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</si>
  <si>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</si>
  <si>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</si>
  <si>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</si>
  <si>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</si>
  <si>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</si>
  <si>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</si>
  <si>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</si>
  <si>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</si>
  <si>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</si>
  <si>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</si>
  <si>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</si>
  <si>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</si>
  <si>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</si>
  <si>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</si>
  <si>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</si>
  <si>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</si>
  <si>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</si>
  <si>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</si>
  <si>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</si>
  <si>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</si>
  <si>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</si>
  <si>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</si>
  <si>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</si>
  <si>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</si>
  <si>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</si>
  <si>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</si>
  <si>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</si>
  <si>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</si>
  <si>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</si>
  <si>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</si>
  <si>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</si>
  <si>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</si>
  <si>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</si>
  <si>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</si>
  <si>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</si>
  <si>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</si>
  <si>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</si>
  <si>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</si>
  <si>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</si>
  <si>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</si>
  <si>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</si>
  <si>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</si>
  <si>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</si>
  <si>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</si>
  <si>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</si>
  <si>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</si>
  <si>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</si>
  <si>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</si>
  <si>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</si>
  <si>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</si>
  <si>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</si>
  <si>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</si>
  <si>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</si>
  <si>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</si>
  <si>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</si>
  <si>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</si>
  <si>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</si>
  <si>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</si>
  <si>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</si>
  <si>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</si>
  <si>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</si>
  <si>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</si>
  <si>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</si>
  <si>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</si>
  <si>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</si>
  <si>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</si>
  <si>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</si>
  <si>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</si>
  <si>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</si>
  <si>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</si>
  <si>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</si>
  <si>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</si>
  <si>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</si>
  <si>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</si>
  <si>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</si>
  <si>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</si>
  <si>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</si>
  <si>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</si>
  <si>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</si>
  <si>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</si>
  <si>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</si>
  <si>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</si>
  <si>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</si>
  <si>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</si>
  <si>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</si>
  <si>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</si>
  <si>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</si>
  <si>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</si>
  <si>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</si>
  <si>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</si>
  <si>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</si>
  <si>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</si>
  <si>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</si>
  <si>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</si>
  <si>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</si>
  <si>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</si>
  <si>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</si>
  <si>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</si>
  <si>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</si>
  <si>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</si>
  <si>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</si>
  <si>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</si>
  <si>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</si>
  <si>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</si>
  <si>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</si>
  <si>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</si>
  <si>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</si>
  <si>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</si>
  <si>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</si>
  <si>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</si>
  <si>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</si>
  <si>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</si>
  <si>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</si>
  <si>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</si>
  <si>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</si>
  <si>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</si>
  <si>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</si>
  <si>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</si>
  <si>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</si>
  <si>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</si>
  <si>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</si>
  <si>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</si>
  <si>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</si>
  <si>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</si>
  <si>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</si>
  <si>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</si>
  <si>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</si>
  <si>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</si>
  <si>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</si>
  <si>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</si>
  <si>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</si>
  <si>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</si>
  <si>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</si>
  <si>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</si>
  <si>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</si>
  <si>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</si>
  <si>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</si>
  <si>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</si>
  <si>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</si>
  <si>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</si>
  <si>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</si>
  <si>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</si>
  <si>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</si>
  <si>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</si>
  <si>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</si>
  <si>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</si>
  <si>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</si>
  <si>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</si>
  <si>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</si>
  <si>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</si>
  <si>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</si>
  <si>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</si>
  <si>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</si>
  <si>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</si>
  <si>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</si>
  <si>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</si>
  <si>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</si>
  <si>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</si>
  <si>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</si>
  <si>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</si>
  <si>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</si>
  <si>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</si>
  <si>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</si>
  <si>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</si>
  <si>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</si>
  <si>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</si>
  <si>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</si>
  <si>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</si>
  <si>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</si>
  <si>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</si>
  <si>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</si>
  <si>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</si>
  <si>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</si>
  <si>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</si>
  <si>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</si>
  <si>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</si>
  <si>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</si>
  <si>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</si>
  <si>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</si>
  <si>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</si>
  <si>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</si>
  <si>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</si>
  <si>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</si>
  <si>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</si>
  <si>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</si>
  <si>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</si>
  <si>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</si>
  <si>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</si>
  <si>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</si>
  <si>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</si>
  <si>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</si>
  <si>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</si>
  <si>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</si>
  <si>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</si>
  <si>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</si>
  <si>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</si>
  <si>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</si>
  <si>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</si>
  <si>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</si>
  <si>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</si>
  <si>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</si>
  <si>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</si>
  <si>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</si>
  <si>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</si>
  <si>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</si>
  <si>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</si>
  <si>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</si>
  <si>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</si>
  <si>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</si>
  <si>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</si>
  <si>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</si>
  <si>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</si>
  <si>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</si>
  <si>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</si>
  <si>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</si>
  <si>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</si>
  <si>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</si>
  <si>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</si>
  <si>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</si>
  <si>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</si>
  <si>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</si>
  <si>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</si>
  <si>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</si>
  <si>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</si>
  <si>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</si>
  <si>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</si>
  <si>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</si>
  <si>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</si>
  <si>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</si>
  <si>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</si>
  <si>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</si>
  <si>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</si>
  <si>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</si>
  <si>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</si>
  <si>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</si>
  <si>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</si>
  <si>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</si>
  <si>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</si>
  <si>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</si>
  <si>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</si>
  <si>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</si>
  <si>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</si>
  <si>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</si>
  <si>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</si>
  <si>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</si>
  <si>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</si>
  <si>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</si>
  <si>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</si>
  <si>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</si>
  <si>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</si>
  <si>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</si>
  <si>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</si>
  <si>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</si>
  <si>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</si>
  <si>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</si>
  <si>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</si>
  <si>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</si>
  <si>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</si>
  <si>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</si>
  <si>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</si>
  <si>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</si>
  <si>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</si>
  <si>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</si>
  <si>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</si>
  <si>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</si>
  <si>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</si>
  <si>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</si>
  <si>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</si>
  <si>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</si>
  <si>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</si>
  <si>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</si>
  <si>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</si>
  <si>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</si>
  <si>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</si>
  <si>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</si>
  <si>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</si>
  <si>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</si>
  <si>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</si>
  <si>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</si>
  <si>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</si>
  <si>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</si>
  <si>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</si>
  <si>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</si>
  <si>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</si>
  <si>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</si>
  <si>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</si>
  <si>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</si>
  <si>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</si>
  <si>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</si>
  <si>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</si>
  <si>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</si>
  <si>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</si>
  <si>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</si>
  <si>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</si>
  <si>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</si>
  <si>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</si>
  <si>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</si>
  <si>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</si>
  <si>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</si>
  <si>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</si>
  <si>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</si>
  <si>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</si>
  <si>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</si>
  <si>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</si>
  <si>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</si>
  <si>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</si>
  <si>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</si>
  <si>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</si>
  <si>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</si>
  <si>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</si>
  <si>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</si>
  <si>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</si>
  <si>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</si>
  <si>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</si>
  <si>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</si>
  <si>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</si>
  <si>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</si>
  <si>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</si>
  <si>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</si>
  <si>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</si>
  <si>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</si>
  <si>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</si>
  <si>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</si>
  <si>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</si>
  <si>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</si>
  <si>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</si>
  <si>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</si>
  <si>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</si>
  <si>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</si>
  <si>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</si>
  <si>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</si>
  <si>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</si>
  <si>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</si>
  <si>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</si>
  <si>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</si>
  <si>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</si>
  <si>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</si>
  <si>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</si>
  <si>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</si>
  <si>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</si>
  <si>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</si>
  <si>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</si>
  <si>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</si>
  <si>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</si>
  <si>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</si>
  <si>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</si>
  <si>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</si>
  <si>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</si>
  <si>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</si>
  <si>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</si>
  <si>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</si>
  <si>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</si>
  <si>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</si>
  <si>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</si>
  <si>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</si>
  <si>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</si>
  <si>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</si>
  <si>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</si>
  <si>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</si>
  <si>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</si>
  <si>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</si>
  <si>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</si>
  <si>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</si>
  <si>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</si>
  <si>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</si>
  <si>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</si>
  <si>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</si>
  <si>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</si>
  <si>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</si>
  <si>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</si>
  <si>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</si>
  <si>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</si>
  <si>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</si>
  <si>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</si>
  <si>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</si>
  <si>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</si>
  <si>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</si>
  <si>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</si>
  <si>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</si>
  <si>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</si>
  <si>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</si>
  <si>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</si>
  <si>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</si>
  <si>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</si>
  <si>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</si>
  <si>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</si>
  <si>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</si>
  <si>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</si>
  <si>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</si>
  <si>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</si>
  <si>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</si>
  <si>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</si>
  <si>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</si>
  <si>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</si>
  <si>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</si>
  <si>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</si>
  <si>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</si>
  <si>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</si>
  <si>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</si>
  <si>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</si>
  <si>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</si>
  <si>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</si>
  <si>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</si>
  <si>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</si>
  <si>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</si>
  <si>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</si>
  <si>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</si>
  <si>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</si>
  <si>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</si>
  <si>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</si>
  <si>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</si>
  <si>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</si>
  <si>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</si>
  <si>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</si>
  <si>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</si>
  <si>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</si>
  <si>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</si>
  <si>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</si>
  <si>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</si>
  <si>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</si>
  <si>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</si>
  <si>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</si>
  <si>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</si>
  <si>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</si>
  <si>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</si>
  <si>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</si>
  <si>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</si>
  <si>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</si>
  <si>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</si>
  <si>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</si>
  <si>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</si>
  <si>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</si>
  <si>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</si>
  <si>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</si>
  <si>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</si>
  <si>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</si>
  <si>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</si>
  <si>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</si>
  <si>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</si>
  <si>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</si>
  <si>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</si>
  <si>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</si>
  <si>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</si>
  <si>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</si>
  <si>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</si>
  <si>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</si>
  <si>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</si>
  <si>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</si>
  <si>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</si>
  <si>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</si>
  <si>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</si>
  <si>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</si>
  <si>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</si>
  <si>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</si>
  <si>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</si>
  <si>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</si>
  <si>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</si>
  <si>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</si>
  <si>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</si>
  <si>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</si>
  <si>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</si>
  <si>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</si>
  <si>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</si>
  <si>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</si>
  <si>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</si>
  <si>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</si>
  <si>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</si>
  <si>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</si>
  <si>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</si>
  <si>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</si>
  <si>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</si>
  <si>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</si>
  <si>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</si>
  <si>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</si>
  <si>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</si>
  <si>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</si>
  <si>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</si>
  <si>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</si>
  <si>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</si>
  <si>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</si>
  <si>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</si>
  <si>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</si>
  <si>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</si>
  <si>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</si>
  <si>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</si>
  <si>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</si>
  <si>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</si>
  <si>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</si>
  <si>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</si>
  <si>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</si>
  <si>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</si>
  <si>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</si>
  <si>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</si>
  <si>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</si>
  <si>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</si>
  <si>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</si>
  <si>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</si>
  <si>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</si>
  <si>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</si>
  <si>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</si>
  <si>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</si>
  <si>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</si>
  <si>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</si>
  <si>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</si>
  <si>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</si>
  <si>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</si>
  <si>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</si>
  <si>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</si>
  <si>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</si>
  <si>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</si>
  <si>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</si>
  <si>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</si>
  <si>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</si>
  <si>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</si>
  <si>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</si>
  <si>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</si>
  <si>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</si>
  <si>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</si>
  <si>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</si>
  <si>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</si>
  <si>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</si>
  <si>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</si>
  <si>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</si>
  <si>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</si>
  <si>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</si>
  <si>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</si>
  <si>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</si>
  <si>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</si>
  <si>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</si>
  <si>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</si>
  <si>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</si>
  <si>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</si>
  <si>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</si>
  <si>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</si>
  <si>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</si>
  <si>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</si>
  <si>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</si>
  <si>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</si>
  <si>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</si>
  <si>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</si>
  <si>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</si>
  <si>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</si>
  <si>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</si>
  <si>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</si>
  <si>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</si>
  <si>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</si>
  <si>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</si>
  <si>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</si>
  <si>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</si>
  <si>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</si>
  <si>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</si>
  <si>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</si>
  <si>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</si>
  <si>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</si>
  <si>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</si>
  <si>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</si>
  <si>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</si>
  <si>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</si>
  <si>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</si>
  <si>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</si>
  <si>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</si>
  <si>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</si>
  <si>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</si>
  <si>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</si>
  <si>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</si>
  <si>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</si>
  <si>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</si>
  <si>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</si>
  <si>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</si>
  <si>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</si>
  <si>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</si>
  <si>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</si>
  <si>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</si>
  <si>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</si>
  <si>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</si>
  <si>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</si>
  <si>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</si>
  <si>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</si>
  <si>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</si>
  <si>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</si>
  <si>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</si>
  <si>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</si>
  <si>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</si>
  <si>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</si>
  <si>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</si>
  <si>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</si>
  <si>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</si>
  <si>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</si>
  <si>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</si>
  <si>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</si>
  <si>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</si>
  <si>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</si>
  <si>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</si>
  <si>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</si>
  <si>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</si>
  <si>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</si>
  <si>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</si>
  <si>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</si>
  <si>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</si>
  <si>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</si>
  <si>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</si>
  <si>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</si>
  <si>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</si>
  <si>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</si>
  <si>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</si>
  <si>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</si>
  <si>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</si>
  <si>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</si>
  <si>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</si>
  <si>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</si>
  <si>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</si>
  <si>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</si>
  <si>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</si>
  <si>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</si>
  <si>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</si>
  <si>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</si>
  <si>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</si>
  <si>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</si>
  <si>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</si>
  <si>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</si>
  <si>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</si>
  <si>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</si>
  <si>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</si>
  <si>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</si>
  <si>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</si>
  <si>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</si>
  <si>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</si>
  <si>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</si>
  <si>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</si>
  <si>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</si>
  <si>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</si>
  <si>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</si>
  <si>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</si>
  <si>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</si>
  <si>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</si>
  <si>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</si>
  <si>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</si>
  <si>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</si>
  <si>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</si>
  <si>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</si>
  <si>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</si>
  <si>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</si>
  <si>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</si>
  <si>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</si>
  <si>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</si>
  <si>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</si>
  <si>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</si>
  <si>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</si>
  <si>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</si>
  <si>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</si>
  <si>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</si>
  <si>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</si>
  <si>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</si>
  <si>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</si>
  <si>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</si>
  <si>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</si>
  <si>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</si>
  <si>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</si>
  <si>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</si>
  <si>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</si>
  <si>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</si>
  <si>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</si>
  <si>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</si>
  <si>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</si>
  <si>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</si>
  <si>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</si>
  <si>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</si>
  <si>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</si>
  <si>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</si>
  <si>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</si>
  <si>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</si>
  <si>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</si>
  <si>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</si>
  <si>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</si>
  <si>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</si>
  <si>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</si>
  <si>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</si>
  <si>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</si>
  <si>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</si>
  <si>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</si>
  <si>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</si>
  <si>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</si>
  <si>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</si>
  <si>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</si>
  <si>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</si>
  <si>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</si>
  <si>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</si>
  <si>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</si>
  <si>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</si>
  <si>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</si>
  <si>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</si>
  <si>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</si>
  <si>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</si>
  <si>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</si>
  <si>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</si>
  <si>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</si>
  <si>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</si>
  <si>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</si>
  <si>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</si>
  <si>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</si>
  <si>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</si>
  <si>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</si>
  <si>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</si>
  <si>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</si>
  <si>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</si>
  <si>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</si>
  <si>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</si>
  <si>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</si>
  <si>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</si>
  <si>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</si>
  <si>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</si>
  <si>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</si>
  <si>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</si>
  <si>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</si>
  <si>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</si>
  <si>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</si>
  <si>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</si>
  <si>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</si>
  <si>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</si>
  <si>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</si>
  <si>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</si>
  <si>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</si>
  <si>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</si>
  <si>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</si>
  <si>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</si>
  <si>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</si>
  <si>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</si>
  <si>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</si>
  <si>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</si>
  <si>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</si>
  <si>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</si>
  <si>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</si>
  <si>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</si>
  <si>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</si>
  <si>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</si>
  <si>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</si>
  <si>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</si>
  <si>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</si>
  <si>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</si>
  <si>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</si>
  <si>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</si>
  <si>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</si>
  <si>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</si>
  <si>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</si>
  <si>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</si>
  <si>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</si>
  <si>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</si>
  <si>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</si>
  <si>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</si>
  <si>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</si>
  <si>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</si>
  <si>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</si>
  <si>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</si>
  <si>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</si>
  <si>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</si>
  <si>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</si>
  <si>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</si>
  <si>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</si>
  <si>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</si>
  <si>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</si>
  <si>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</si>
  <si>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</si>
  <si>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</si>
  <si>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</si>
  <si>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</si>
  <si>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</si>
  <si>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</si>
  <si>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</si>
  <si>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</si>
  <si>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</si>
  <si>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</si>
  <si>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</si>
  <si>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</si>
  <si>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</si>
  <si>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</si>
  <si>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</si>
  <si>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</si>
  <si>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</si>
  <si>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</si>
  <si>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</si>
  <si>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</si>
  <si>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</si>
  <si>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</si>
  <si>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</si>
  <si>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</si>
  <si>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</si>
  <si>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</si>
  <si>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</si>
  <si>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</si>
  <si>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</si>
  <si>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</si>
  <si>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</si>
  <si>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</si>
  <si>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</si>
  <si>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</si>
  <si>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</si>
  <si>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</si>
  <si>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</si>
  <si>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</si>
  <si>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</si>
  <si>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</si>
  <si>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</si>
  <si>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</si>
  <si>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</si>
  <si>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</si>
  <si>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</si>
  <si>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</si>
  <si>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</si>
  <si>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</si>
  <si>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</si>
  <si>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</si>
  <si>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</si>
  <si>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</si>
  <si>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</si>
  <si>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</si>
  <si>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</si>
  <si>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</si>
  <si>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</si>
  <si>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</si>
  <si>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</si>
  <si>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</si>
  <si>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</si>
  <si>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</si>
  <si>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</si>
  <si>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</si>
  <si>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</si>
  <si>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</si>
  <si>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</si>
  <si>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</si>
  <si>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</si>
  <si>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</si>
  <si>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</si>
  <si>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</si>
  <si>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</si>
  <si>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</si>
  <si>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</si>
  <si>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</si>
  <si>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</si>
  <si>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</si>
  <si>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</si>
  <si>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</si>
  <si>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</si>
  <si>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</si>
  <si>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</si>
  <si>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</si>
  <si>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</si>
  <si>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</si>
  <si>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</si>
  <si>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</si>
  <si>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</si>
  <si>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</si>
  <si>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</si>
  <si>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</si>
  <si>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</si>
  <si>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</si>
  <si>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</si>
  <si>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</si>
  <si>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</si>
  <si>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</si>
  <si>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</si>
  <si>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</si>
  <si>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</si>
  <si>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</si>
  <si>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</si>
  <si>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</si>
  <si>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</si>
  <si>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</si>
  <si>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</si>
  <si>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</si>
  <si>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</si>
  <si>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</si>
  <si>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</si>
  <si>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</si>
  <si>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</si>
  <si>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</si>
  <si>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</si>
  <si>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</si>
  <si>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</si>
  <si>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</si>
  <si>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</si>
  <si>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</si>
  <si>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</si>
  <si>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</si>
  <si>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</si>
  <si>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</si>
  <si>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</si>
  <si>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</si>
  <si>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</si>
  <si>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</si>
  <si>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</si>
  <si>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</si>
  <si>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</si>
  <si>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</si>
  <si>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</si>
  <si>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</si>
  <si>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</si>
  <si>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</si>
  <si>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</si>
  <si>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</si>
  <si>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</si>
  <si>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</si>
  <si>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</si>
  <si>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</si>
  <si>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</si>
  <si>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</si>
  <si>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</si>
  <si>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</si>
  <si>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</si>
  <si>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</si>
  <si>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</si>
  <si>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</si>
  <si>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</si>
  <si>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</si>
  <si>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</si>
  <si>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</si>
  <si>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</si>
  <si>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</si>
  <si>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</si>
  <si>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</si>
  <si>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</si>
  <si>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</si>
  <si>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</si>
  <si>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</si>
  <si>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</si>
  <si>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</si>
  <si>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</si>
  <si>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</si>
  <si>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</si>
  <si>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</si>
  <si>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</si>
  <si>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</si>
  <si>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</si>
  <si>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</si>
  <si>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</si>
  <si>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</si>
  <si>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</si>
  <si>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</si>
  <si>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</si>
  <si>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</si>
  <si>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</si>
  <si>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</si>
  <si>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</si>
  <si>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</si>
  <si>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</si>
  <si>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</si>
  <si>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</si>
  <si>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</si>
  <si>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</si>
  <si>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</si>
  <si>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</si>
  <si>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</si>
  <si>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</si>
  <si>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</si>
  <si>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</si>
  <si>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</si>
  <si>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</si>
  <si>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</si>
  <si>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</si>
  <si>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</si>
  <si>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</si>
  <si>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</si>
  <si>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</si>
  <si>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</si>
  <si>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</si>
  <si>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</si>
  <si>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</si>
  <si>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</si>
  <si>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</si>
  <si>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</si>
  <si>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</si>
  <si>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</si>
  <si>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</si>
  <si>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</si>
  <si>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</si>
  <si>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</si>
  <si>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</si>
  <si>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</si>
  <si>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</si>
  <si>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</si>
  <si>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</si>
  <si>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</si>
  <si>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</si>
  <si>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</si>
  <si>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</si>
  <si>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</si>
  <si>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</si>
  <si>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</si>
  <si>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</si>
  <si>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</si>
  <si>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</si>
  <si>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</si>
  <si>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</si>
  <si>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</si>
  <si>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</si>
  <si>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</si>
  <si>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</si>
  <si>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</si>
  <si>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</si>
  <si>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</si>
  <si>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</si>
  <si>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</si>
  <si>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</si>
  <si>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</si>
  <si>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</si>
  <si>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</si>
  <si>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</si>
  <si>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</si>
  <si>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</si>
  <si>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</si>
  <si>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</si>
  <si>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</si>
  <si>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</si>
  <si>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</si>
  <si>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</si>
  <si>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</si>
  <si>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</si>
  <si>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</si>
  <si>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</si>
  <si>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</si>
  <si>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</si>
  <si>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</si>
  <si>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</si>
  <si>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</si>
  <si>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</si>
  <si>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</si>
  <si>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</si>
  <si>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</si>
  <si>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</si>
  <si>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</si>
  <si>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</si>
  <si>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</si>
  <si>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</si>
  <si>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</si>
  <si>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</si>
  <si>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</si>
  <si>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</si>
  <si>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</si>
  <si>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</si>
  <si>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</si>
  <si>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</si>
  <si>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</si>
  <si>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</si>
  <si>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</si>
  <si>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</si>
  <si>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</si>
  <si>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</si>
  <si>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</si>
  <si>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</si>
  <si>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</si>
  <si>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</si>
  <si>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</si>
  <si>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</si>
  <si>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</si>
  <si>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</si>
  <si>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</si>
  <si>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</si>
  <si>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</si>
  <si>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</si>
  <si>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</si>
  <si>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</si>
  <si>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</si>
  <si>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</si>
  <si>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</si>
  <si>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</si>
  <si>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</si>
  <si>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</si>
  <si>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</si>
  <si>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</si>
  <si>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</si>
  <si>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</si>
  <si>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</si>
  <si>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</si>
  <si>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</si>
  <si>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</si>
  <si>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</si>
  <si>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</si>
  <si>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</si>
  <si>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</si>
  <si>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</si>
  <si>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</si>
  <si>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</si>
  <si>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</si>
  <si>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</si>
  <si>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</si>
  <si>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</si>
  <si>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</si>
  <si>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</si>
  <si>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</si>
  <si>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</si>
  <si>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</si>
  <si>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</si>
  <si>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</si>
  <si>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</si>
  <si>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</si>
  <si>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</si>
  <si>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</si>
  <si>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</si>
  <si>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</si>
  <si>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</si>
  <si>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</si>
  <si>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</si>
  <si>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</si>
  <si>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</si>
  <si>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</si>
  <si>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</si>
  <si>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</si>
  <si>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</si>
  <si>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</si>
  <si>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</si>
  <si>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</si>
  <si>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</si>
  <si>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</si>
  <si>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</si>
  <si>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</si>
  <si>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</si>
  <si>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</si>
  <si>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</si>
  <si>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</si>
  <si>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</si>
  <si>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</si>
  <si>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</si>
  <si>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</si>
  <si>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</si>
  <si>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</si>
  <si>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</si>
  <si>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</si>
  <si>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</si>
  <si>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</si>
  <si>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</si>
  <si>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</si>
  <si>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</si>
  <si>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</si>
  <si>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</si>
  <si>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</si>
  <si>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</si>
  <si>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</si>
  <si>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</si>
  <si>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</si>
  <si>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</si>
  <si>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</si>
  <si>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</si>
  <si>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</si>
  <si>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</si>
  <si>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</si>
  <si>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</si>
  <si>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</si>
  <si>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</si>
  <si>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</si>
  <si>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</si>
  <si>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</si>
  <si>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</si>
  <si>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</si>
  <si>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</si>
  <si>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</si>
  <si>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</si>
  <si>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</si>
  <si>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</si>
  <si>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</si>
  <si>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</si>
  <si>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</si>
  <si>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</si>
  <si>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</si>
  <si>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</si>
  <si>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</si>
  <si>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</si>
  <si>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</si>
  <si>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</si>
  <si>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</si>
  <si>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</si>
  <si>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</si>
  <si>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</si>
  <si>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</si>
  <si>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</si>
  <si>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</si>
  <si>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</si>
  <si>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</si>
  <si>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</si>
  <si>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</si>
  <si>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</si>
  <si>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</si>
  <si>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</si>
  <si>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</si>
  <si>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</si>
  <si>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</si>
  <si>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</si>
  <si>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</si>
  <si>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</si>
  <si>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</si>
  <si>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</si>
  <si>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</si>
  <si>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</si>
  <si>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</si>
  <si>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</si>
  <si>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</si>
  <si>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</si>
  <si>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</si>
  <si>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</si>
  <si>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</si>
  <si>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</si>
  <si>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</si>
  <si>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</si>
  <si>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</si>
  <si>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</si>
  <si>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</si>
  <si>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</si>
  <si>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</si>
  <si>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</si>
  <si>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</si>
  <si>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</si>
  <si>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</si>
  <si>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</si>
  <si>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</si>
  <si>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</si>
  <si>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</si>
  <si>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</si>
  <si>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</si>
  <si>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</si>
  <si>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</si>
  <si>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</si>
  <si>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</si>
  <si>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</si>
  <si>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</si>
  <si>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</si>
  <si>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</si>
  <si>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</si>
  <si>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</si>
  <si>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</si>
  <si>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</si>
  <si>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</si>
  <si>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</si>
  <si>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</si>
  <si>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</si>
  <si>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</si>
  <si>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</si>
  <si>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</si>
  <si>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</si>
  <si>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</si>
  <si>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</si>
  <si>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PCM-20251115-00002578</t>
  </si>
  <si>
    <t>150 min</t>
  </si>
  <si>
    <t>PCM-20251115-00002565</t>
  </si>
  <si>
    <t>PCM-20251115-00002569</t>
  </si>
  <si>
    <t>60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</si>
  <si>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</si>
  <si>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</si>
  <si>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</si>
  <si>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</si>
  <si>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</si>
  <si>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</si>
  <si>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</si>
  <si>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</si>
  <si>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</si>
  <si>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</si>
  <si>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</si>
  <si>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</si>
  <si>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</si>
  <si>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</si>
  <si>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</si>
  <si>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</si>
  <si>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</si>
  <si>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TT-20251115-01401</t>
  </si>
  <si>
    <t>EM team moved need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</si>
</sst>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313.99256238425733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45976.940988310183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45976.940988310183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45976.940988310183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45976.940988310183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45976.940988310183</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45976.940988310183</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45976.940988310183</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45976.940988310183</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45976.940988310183</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45976.940988310183</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45976.940988310183</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45976.940988310183</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45976.940988310183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45976.940988310183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45976.940988310183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45976.940988310183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45976.940988310183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45976.940988310183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45976.940988310183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45976.940988310183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45976.940988310183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45976.940988310183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45976.940988310183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45976.940988310183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45976.940988310183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45976.940988310183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45976.940988310183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45976.940988310183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45976.940988310183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45976.940988310183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45976.940988310183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45976.940988310183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45976.940988310183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45976.940988310183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45976.940988310183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45976.940988310183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45976.940988310183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45976.940988310183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45976.940988310183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45976.940988310183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45976.940988310183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45976.940988310183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45976.940988310183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45976.940988310183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45976.940988310183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45976.940988310183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45976.940988310183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45976.940988310183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45976.940988310183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45976.940988310183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45976.940988310183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45976.940988310183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45976.940988310183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45976.940988310183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45976.940988310183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45976.940988310183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45976.940988310183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45976.940988310183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45976.940988310183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45976.940988310183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45976.940988310183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45976.940988310183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45976.940988310183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45976.940988310183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45976.940988310183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45976.940988310183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45976.940988310183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45976.940988310183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45976.940988310183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45976.940988310183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45976.940988310183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45976.940988310183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45976.940988310183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45976.940988310183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45976.940988310183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45976.940988310183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45976.940988310183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45976.940988310183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45976.940988310183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45976.940988310183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45976.940988310183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45976.940988310183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45976.940988310183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45976.940988310183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45976.940988310183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45976.940988310183</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D86EAD50-D7D0-417F-80F0-FE3E5B63FB6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151.94115034722199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0.50464571759221144</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0.2178980324024451</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24924</v>
      </c>
      <c r="E6" s="103" t="s">
        <v>39021</v>
      </c>
      <c r="F6" s="104">
        <v>45976.938900462963</v>
      </c>
      <c r="G6" s="105">
        <f ca="1">IFERROR(NOW()-F6,"-")</f>
        <v>2.0878472205367871E-3</v>
      </c>
      <c r="H6" s="156">
        <v>45976.924050925925</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4</v>
      </c>
      <c r="D7" s="18" t="s">
        <v>19048</v>
      </c>
      <c r="E7" s="103" t="s">
        <v>39021</v>
      </c>
      <c r="F7" s="104">
        <v>45976.932523148149</v>
      </c>
      <c r="G7" s="105">
        <f ca="1">IFERROR(NOW()-F7,"-")</f>
        <v>8.4651620345539413E-3</v>
      </c>
      <c r="H7" s="156">
        <v>45976.920451388891</v>
      </c>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39113</v>
      </c>
      <c r="B8" s="18" t="str">
        <f>IFERROR(VLOOKUP(D8,DB!A:K,11,0),"")</f>
        <v>R2</v>
      </c>
      <c r="C8" s="18">
        <v>3</v>
      </c>
      <c r="D8" s="18" t="s">
        <v>25436</v>
      </c>
      <c r="E8" s="103" t="s">
        <v>39021</v>
      </c>
      <c r="F8" s="156">
        <v>45976.933275462965</v>
      </c>
      <c r="G8" s="105">
        <f ca="1">IFERROR(NOW()-F8,"-")</f>
        <v>7.7128472184995189E-3</v>
      </c>
      <c r="H8" s="104">
        <v>45976.92528935185</v>
      </c>
      <c r="I8" s="18" t="str">
        <f>IFERROR(VLOOKUP(D8,DB!A:F,6,0),"")</f>
        <v>SCECO</v>
      </c>
      <c r="J8" s="18" t="str">
        <f>IFERROR(VLOOKUP(D8,DB!A:G,7,0),"")</f>
        <v>Vandalized</v>
      </c>
      <c r="K8" s="19" t="s">
        <v>39114</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45976.940988310183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45976.940988310183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45976.940988310183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45976.940988310183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45976.940988310183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45976.940988310183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45976.940988310183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45976.940988310183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45976.940988310183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45976.940988310183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45976.940988310183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45976.940988310183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45976.940988310183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45976.940988310183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45976.940988310183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45976.940988310183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45976.940988310183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45976.940988310183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45976.940988310183</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45976.940988310183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45976.940988310183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45976.940988310183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45976.940988310183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45976.940988310183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45976.940988310183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45976.940988310183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45976.940988310183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45976.940988310183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45976.940988310183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45976.940988310183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45976.940988310183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45976.940988310183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45976.940988310183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45976.940988310183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45976.940988310183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45976.940988310183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45976.940988310183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45976.940988310183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45976.940988310183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45976.940988310183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45976.940988310183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45976.940988310183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45976.940988310183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45976.940988310183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45976.940988310183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45976.940988310183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45976.940988310183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45976.940988310183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45976.940988310183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45976.940988310183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45976.940988310183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45976.940988310183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45976.940988310183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45976.940988310183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45976.940988310183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45976.940988310183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45976.940988310183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45976.940988310183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45976.940988310183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45976.940988310183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45976.940988310183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45976.940988310183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45976.940988310183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45976.940988310183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45976.940988310183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45976.940988310183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45976.940988310183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45976.940988310183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45976.940988310183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45976.940988310183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45976.940988310183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45976.940988310183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45976.940988310183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45976.940988310183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45976.940988310183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45976.940988310183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45976.940988310183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45976.940988310183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45976.940988310183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45976.940988310183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45976.940988310183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45976.940988310183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45976.940988310183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45976.940988310183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45976.940988310183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45976.940988310183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45976.940988310183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45976.940988310183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45976.940988310183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45976.940988310183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45976.940988310183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45976.940988310183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45976.940988310183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45976.940988310183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45976.940988310183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45976.940988310183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45976.940988310183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45976.940988310183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45976.940988310183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45976.940988310183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45976.940988310183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45976.940988310183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45976.940988310183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45976.940988310183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45976.940988310183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45976.940988310183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45976.940988310183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45976.940988310183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45976.940988310183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45976.940988310183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45976.940988310183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45976.940988310183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45976.940988310183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45976.940988310183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45976.940988310183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45976.940988310183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45976.940988310183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45976.940988310183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45976.940988310183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45976.940988310183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45976.940988310183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45976.940988310183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45976.940988310183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45976.940988310183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45976.940988310183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45976.940988310183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45976.940988310183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45976.940988310183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45976.940988310183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45976.940988310183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45976.940988310183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45976.940988310183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45976.940988310183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45976.940988310183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45976.940988310183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45976.940988310183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45976.940988310183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45976.940988310183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45976.940988310183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45976.940988310183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45976.940988310183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45976.940988310183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45976.940988310183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45976.940988310183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45976.940988310183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45976.940988310183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45976.940988310183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45976.940988310183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45976.940988310183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45976.940988310183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45976.940988310183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45976.940988310183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45976.940988310183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45976.940988310183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45976.940988310183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45976.940988310183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45976.940988310183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45976.940988310183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45976.940988310183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45976.940988310183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45976.940988310183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45976.940988310183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45976.940988310183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45976.940988310183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45976.940988310183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45976.940988310183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45976.940988310183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45976.940988310183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45976.940988310183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45976.940988310183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45976.940988310183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45976.940988310183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45976.940988310183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45976.940988310183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45976.940988310183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45976.940988310183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45976.940988310183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45976.940988310183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45976.940988310183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45976.940988310183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45976.940988310183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45976.940988310183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45976.940988310183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45976.940988310183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45976.940988310183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45976.940988310183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45976.940988310183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45976.940988310183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45976.940988310183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45976.940988310183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45976.940988310183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45976.940988310183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45976.940988310183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45976.940988310183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45976.940988310183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45976.940988310183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45976.940988310183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45976.940988310183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45976.940988310183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45976.940988310183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45976.940988310183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45976.940988310183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45976.940988310183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45976.940988310183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45976.940988310183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45976.940988310183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45976.940988310183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45976.940988310183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45976.940988310183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45976.940988310183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45976.940988310183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45976.940988310183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45976.940988310183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45976.940988310183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45976.940988310183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45976.940988310183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45976.940988310183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45976.940988310183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45976.940988310183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45976.940988310183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45976.940988310183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45976.940988310183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45976.940988310183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45976.940988310183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45976.940988310183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45976.940988310183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45976.940988310183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45976.940988310183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45976.940988310183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45976.940988310183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45976.940988310183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45976.940988310183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45976.940988310183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45976.940988310183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45976.940988310183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45976.940988310183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45976.940988310183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45976.940988310183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45976.940988310183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45976.940988310183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45976.940988310183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45976.940988310183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45976.940988310183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45976.940988310183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45976.940988310183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45976.940988310183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45976.940988310183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45976.940988310183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45976.940988310183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45976.940988310183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45976.940988310183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45976.940988310183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45976.940988310183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45976.940988310183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45976.940988310183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45976.940988310183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45976.940988310183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45976.940988310183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45976.940988310183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45976.940988310183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45976.940988310183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45976.940988310183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45976.940988310183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45976.940988310183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45976.940988310183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45976.940988310183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45976.940988310183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45976.940988310183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45976.940988310183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45976.940988310183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45976.940988310183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45976.940988310183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45976.940988310183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45976.940988310183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45976.940988310183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45976.940988310183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45976.940988310183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45976.940988310183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45976.940988310183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45976.940988310183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45976.940988310183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45976.940988310183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45976.940988310183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45976.940988310183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45976.940988310183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45976.940988310183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45976.940988310183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45976.940988310183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45976.940988310183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45976.940988310183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45976.940988310183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45976.940988310183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45976.940988310183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45976.940988310183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45976.940988310183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45976.940988310183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45976.940988310183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45976.940988310183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45976.940988310183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45976.940988310183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45976.940988310183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45976.940988310183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45976.940988310183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45976.940988310183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45976.940988310183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45976.940988310183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45976.940988310183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45976.940988310183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45976.940988310183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45976.940988310183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45976.940988310183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45976.940988310183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45976.940988310183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45976.940988310183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45976.940988310183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45976.940988310183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45976.940988310183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45976.940988310183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45976.940988310183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45976.940988310183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45976.940988310183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45976.940988310183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45976.940988310183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45976.940988310183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45976.940988310183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45976.940988310183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45976.940988310183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45976.940988310183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45976.940988310183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45976.940988310183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45976.940988310183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45976.940988310183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45976.940988310183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45976.940988310183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45976.940988310183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45976.940988310183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45976.940988310183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45976.940988310183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45976.940988310183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45976.940988310183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45976.940988310183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45976.940988310183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45976.940988310183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45976.940988310183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45976.940988310183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45976.940988310183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45976.940988310183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45976.940988310183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45976.940988310183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45976.940988310183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45976.940988310183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45976.940988310183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45976.940988310183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45976.940988310183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45976.940988310183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45976.940988310183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45976.940988310183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45976.940988310183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45976.940988310183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45976.940988310183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45976.940988310183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45976.940988310183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45976.940988310183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45976.940988310183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45976.940988310183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45976.940988310183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45976.940988310183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45976.940988310183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45976.940988310183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45976.940988310183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45976.940988310183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45976.940988310183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45976.940988310183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45976.940988310183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45976.940988310183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45976.940988310183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45976.940988310183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45976.940988310183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45976.940988310183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45976.940988310183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45976.940988310183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45976.940988310183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45976.940988310183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45976.940988310183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45976.940988310183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45976.940988310183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45976.940988310183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45976.940988310183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45976.940988310183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45976.940988310183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45976.940988310183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45976.940988310183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45976.940988310183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45976.940988310183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45976.940988310183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45976.940988310183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45976.940988310183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45976.940988310183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45976.940988310183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45976.940988310183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45976.940988310183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45976.940988310183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45976.940988310183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45976.940988310183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45976.940988310183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45976.940988310183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45976.940988310183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45976.940988310183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45976.940988310183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45976.940988310183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45976.940988310183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45976.940988310183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45976.940988310183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45976.940988310183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45976.940988310183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45976.940988310183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45976.940988310183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45976.940988310183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45976.940988310183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45976.940988310183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45976.940988310183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45976.940988310183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45976.940988310183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45976.940988310183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45976.940988310183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45976.940988310183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45976.940988310183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45976.940988310183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45976.940988310183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45976.940988310183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45976.940988310183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45976.940988310183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45976.940988310183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45976.940988310183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45976.940988310183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45976.940988310183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45976.940988310183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45976.940988310183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45976.940988310183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45976.940988310183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45976.940988310183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45976.940988310183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45976.940988310183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45976.940988310183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45976.940988310183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45976.940988310183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45976.940988310183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45976.940988310183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45976.940988310183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45976.940988310183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45976.940988310183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45976.940988310183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45976.940988310183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45976.940988310183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45976.940988310183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45976.940988310183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45976.940988310183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45976.940988310183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45976.940988310183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45976.940988310183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45976.940988310183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45976.940988310183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45976.940988310183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45976.940988310183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45976.940988310183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45976.940988310183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45976.940988310183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45976.940988310183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45976.940988310183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45976.940988310183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45976.940988310183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45976.940988310183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45976.940988310183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45976.940988310183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45976.940988310183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45976.940988310183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45976.940988310183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45976.940988310183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45976.940988310183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45976.940988310183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45976.940988310183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45976.940988310183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45976.940988310183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45976.940988310183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45976.940988310183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45976.940988310183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45976.940988310183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45976.940988310183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45976.940988310183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45976.940988310183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45976.940988310183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45976.940988310183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45976.940988310183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45976.940988310183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45976.940988310183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45976.940988310183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45976.940988310183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45976.940988310183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45976.940988310183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45976.940988310183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45976.940988310183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45976.940988310183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45976.940988310183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45976.940988310183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45976.940988310183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45976.940988310183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45976.940988310183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45976.940988310183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45976.940988310183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45976.940988310183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45976.940988310183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45976.940988310183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45976.940988310183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45976.940988310183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45976.940988310183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45976.940988310183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45976.940988310183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45976.940988310183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45976.940988310183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45976.940988310183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45976.940988310183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45976.940988310183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45976.940988310183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45976.940988310183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45976.940988310183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45976.940988310183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45976.940988310183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45976.940988310183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45976.940988310183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45976.940988310183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45976.940988310183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45976.940988310183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45976.940988310183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45976.940988310183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45976.940988310183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45976.940988310183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45976.940988310183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45976.940988310183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45976.940988310183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45976.940988310183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45976.940988310183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45976.940988310183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45976.940988310183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45976.940988310183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45976.940988310183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45976.940988310183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45976.940988310183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45976.940988310183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45976.940988310183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45976.940988310183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45976.940988310183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45976.940988310183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45976.940988310183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45976.940988310183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45976.940988310183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45976.940988310183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45976.940988310183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45976.940988310183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45976.940988310183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45976.940988310183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45976.940988310183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45976.940988310183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45976.940988310183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45976.940988310183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45976.940988310183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45976.940988310183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45976.940988310183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45976.940988310183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45976.940988310183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45976.940988310183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45976.940988310183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45976.940988310183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45976.940988310183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45976.940988310183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45976.940988310183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45976.940988310183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45976.940988310183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45976.940988310183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45976.940988310183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45976.940988310183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45976.940988310183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45976.940988310183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45976.940988310183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45976.940988310183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45976.940988310183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45976.940988310183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45976.940988310183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45976.940988310183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45976.940988310183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45976.940988310183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45976.940988310183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45976.940988310183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45976.940988310183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45976.940988310183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45976.940988310183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45976.940988310183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45976.940988310183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45976.940988310183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45976.940988310183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45976.940988310183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45976.940988310183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45976.940988310183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45976.940988310183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45976.940988310183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45976.940988310183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45976.940988310183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45976.940988310183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45976.940988310183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45976.940988310183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45976.940988310183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45976.940988310183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45976.940988310183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45976.940988310183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45976.940988310183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45976.940988310183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45976.940988310183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45976.940988310183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45976.940988310183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45976.940988310183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45976.940988310183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45976.940988310183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45976.940988310183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45976.940988310183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45976.940988310183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45976.940988310183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45976.940988310183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45976.940988310183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45976.940988310183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45976.940988310183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45976.940988310183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45976.940988310183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45976.940988310183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45976.940988310183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45976.940988310183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45976.940988310183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45976.940988310183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45976.940988310183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45976.940988310183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45976.940988310183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45976.940988310183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45976.940988310183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45976.940988310183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45976.940988310183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45976.940988310183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45976.940988310183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45976.940988310183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45976.940988310183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45976.940988310183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45976.940988310183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45976.940988310183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45976.940988310183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45976.940988310183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45976.940988310183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45976.940988310183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45976.940988310183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45976.940988310183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45976.940988310183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45976.940988310183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45976.940988310183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45976.940988310183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45976.940988310183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45976.940988310183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45976.940988310183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45976.940988310183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45976.940988310183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45976.940988310183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45976.940988310183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45976.940988310183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45976.940988310183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45976.940988310183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45976.940988310183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45976.940988310183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45976.940988310183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45976.940988310183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45976.940988310183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45976.940988310183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45976.940988310183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45976.940988310183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45976.940988310183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45976.940988310183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45976.940988310183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45976.940988310183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45976.940988310183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45976.940988310183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45976.940988310183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45976.940988310183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45976.940988310183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45976.940988310183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45976.940988310183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45976.940988310183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45976.940988310183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45976.940988310183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45976.940988310183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45976.940988310183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45976.940988310183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45976.940988310183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45976.940988310183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45976.940988310183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45976.940988310183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45976.940988310183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45976.940988310183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45976.940988310183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45976.940988310183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45976.940988310183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45976.940988310183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45976.940988310183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45976.940988310183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45976.940988310183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45976.940988310183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45976.940988310183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45976.940988310183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45976.940988310183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45976.940988310183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45976.940988310183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45976.940988310183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45976.940988310183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45976.940988310183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45976.940988310183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45976.940988310183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45976.940988310183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45976.940988310183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45976.940988310183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45976.940988310183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45976.940988310183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45976.940988310183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45976.940988310183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45976.940988310183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45976.940988310183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45976.940988310183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45976.940988310183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45976.940988310183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45976.940988310183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45976.940988310183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45976.940988310183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45976.940988310183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45976.940988310183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45976.940988310183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45976.940988310183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45976.940988310183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45976.940988310183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45976.940988310183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45976.940988310183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45976.940988310183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45976.940988310183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45976.940988310183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45976.940988310183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45976.940988310183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45976.940988310183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45976.940988310183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45976.940988310183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45976.940988310183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45976.940988310183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45976.940988310183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45976.940988310183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45976.940988310183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45976.940988310183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45976.940988310183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45976.940988310183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45976.940988310183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45976.940988310183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45976.940988310183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45976.940988310183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45976.940988310183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45976.940988310183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45976.940988310183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45976.940988310183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45976.940988310183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45976.940988310183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45976.940988310183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45976.940988310183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45976.940988310183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45976.940988310183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45976.940988310183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45976.940988310183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45976.940988310183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45976.940988310183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45976.940988310183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45976.940988310183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45976.940988310183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45976.940988310183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45976.940988310183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45976.940988310183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45976.940988310183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45976.940988310183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45976.940988310183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45976.940988310183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45976.940988310183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45976.940988310183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45976.940988310183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45976.940988310183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45976.940988310183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45976.940988310183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45976.940988310183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45976.940988310183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45976.940988310183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45976.940988310183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45976.940988310183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45976.940988310183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45976.940988310183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45976.940988310183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45976.940988310183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45976.940988310183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45976.940988310183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45976.940988310183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45976.940988310183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45976.940988310183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45976.940988310183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45976.940988310183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45976.940988310183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45976.940988310183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45976.940988310183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45976.940988310183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45976.940988310183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45976.940988310183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45976.940988310183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45976.940988310183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45976.940988310183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45976.940988310183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45976.940988310183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45976.940988310183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45976.940988310183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45976.940988310183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45976.940988310183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45976.940988310183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45976.940988310183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45976.940988310183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45976.940988310183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45976.940988310183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45976.940988310183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45976.940988310183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45976.940988310183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45976.940988310183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45976.940988310183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45976.940988310183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45976.940988310183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45976.940988310183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45976.940988310183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45976.940988310183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45976.940988310183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45976.940988310183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45976.940988310183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45976.940988310183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45976.940988310183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45976.940988310183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45976.940988310183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45976.940988310183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45976.940988310183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45976.940988310183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45976.940988310183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45976.940988310183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45976.940988310183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45976.940988310183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45976.940988310183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45976.940988310183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45976.940988310183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45976.940988310183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45976.940988310183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45976.940988310183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45976.940988310183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45976.940988310183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45976.940988310183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45976.940988310183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45976.940988310183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45976.940988310183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45976.940988310183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45976.940988310183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45976.940988310183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45976.940988310183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45976.940988310183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45976.940988310183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45976.940988310183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45976.940988310183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45976.940988310183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45976.940988310183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45976.940988310183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45976.940988310183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45976.940988310183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45976.940988310183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45976.940988310183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45976.940988310183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45976.940988310183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45976.940988310183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45976.940988310183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45976.940988310183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45976.940988310183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45976.940988310183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45976.940988310183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45976.940988310183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45976.940988310183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45976.940988310183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45976.940988310183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45976.940988310183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45976.940988310183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45976.940988310183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45976.940988310183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45976.940988310183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45976.940988310183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45976.940988310183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45976.940988310183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45976.940988310183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45976.940988310183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45976.940988310183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45976.940988310183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45976.940988310183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45976.940988310183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45976.940988310183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45976.940988310183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45976.940988310183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45976.940988310183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45976.940988310183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45976.940988310183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45976.940988310183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45976.940988310183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45976.940988310183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45976.940988310183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45976.940988310183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45976.940988310183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45976.940988310183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45976.940988310183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45976.940988310183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45976.940988310183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45976.940988310183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45976.940988310183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45976.940988310183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45976.940988310183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45976.940988310183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45976.940988310183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45976.940988310183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45976.940988310183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45976.940988310183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45976.940988310183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45976.940988310183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45976.940988310183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45976.940988310183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45976.940988310183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45976.940988310183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45976.940988310183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45976.940988310183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45976.940988310183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45976.940988310183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45976.940988310183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45976.940988310183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45976.940988310183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45976.940988310183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45976.940988310183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45976.940988310183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45976.940988310183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45976.940988310183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45976.940988310183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45976.940988310183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45976.940988310183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45976.940988310183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45976.940988310183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45976.940988310183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45976.940988310183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45976.940988310183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45976.940988310183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45976.940988310183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45976.940988310183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45976.940988310183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45976.940988310183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45976.940988310183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45976.940988310183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45976.940988310183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45976.940988310183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45976.940988310183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45976.940988310183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45976.940988310183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45976.940988310183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45976.940988310183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45976.940988310183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45976.940988310183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45976.940988310183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45976.940988310183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45976.940988310183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45976.940988310183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45976.940988310183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45976.940988310183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45976.940988310183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45976.940988310183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45976.940988310183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45976.940988310183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45976.940988310183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45976.940988310183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45976.940988310183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45976.940988310183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45976.940988310183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45976.940988310183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45976.940988310183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45976.940988310183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45976.940988310183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45976.940988310183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45976.940988310183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45976.940988310183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45976.940988310183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45976.940988310183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45976.940988310183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45976.940988310183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45976.940988310183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45976.940988310183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45976.940988310183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45976.940988310183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45976.940988310183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45976.940988310183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45976.940988310183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45976.940988310183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45976.940988310183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45976.940988310183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45976.940988310183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45976.940988310183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45976.940988310183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45976.940988310183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45976.940988310183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45976.940988310183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273.46027071758726</v>
      </c>
      <c r="H2" s="96">
        <v>45703.474768518521</v>
      </c>
      <c r="I2" s="96" t="str">
        <f>IFERROR(VLOOKUP(D2,DB!A:F,6,0),"")</f>
        <v>SCECO</v>
      </c>
      <c r="J2" s="96" t="str">
        <f>IFERROR(VLOOKUP(D2,DB!A:G,7,0),"")</f>
        <v>Dead</v>
      </c>
      <c r="K2" s="98" t="s">
        <v>39116</v>
      </c>
      <c r="L2" s="92" t="str">
        <f>IFERROR(VLOOKUP(D2,DB!A:I,9,0),"")</f>
        <v>Latis</v>
      </c>
    </row>
    <row r="3" spans="1:16" ht="15" customHeight="1">
      <c r="A3" s="135" t="s">
        <v>39117</v>
      </c>
      <c r="B3" s="135" t="str">
        <f>IFERROR(VLOOKUP(D3,DB!A:K,11,0),"")</f>
        <v>R4</v>
      </c>
      <c r="C3" s="94">
        <v>1</v>
      </c>
      <c r="D3" s="92" t="s">
        <v>34317</v>
      </c>
      <c r="E3" s="95" t="s">
        <v>39021</v>
      </c>
      <c r="F3" s="96">
        <v>45976.589108796295</v>
      </c>
      <c r="G3" s="97">
        <f ca="1">IFERROR(NOW()-F3,"")</f>
        <v>0.35187951388797956</v>
      </c>
      <c r="H3" s="96">
        <v>45976.583136574074</v>
      </c>
      <c r="I3" s="135" t="str">
        <f>IFERROR(VLOOKUP(D3,DB!A:F,6,0),"")</f>
        <v>SCECO</v>
      </c>
      <c r="J3" s="135" t="str">
        <f>IFERROR(VLOOKUP(D3,DB!A:G,7,0),"")</f>
        <v>Dead</v>
      </c>
      <c r="K3" s="98" t="s">
        <v>39118</v>
      </c>
      <c r="L3" s="92" t="str">
        <f>IFERROR(VLOOKUP(D3,DB!A:I,9,0),"")</f>
        <v>Latis</v>
      </c>
    </row>
    <row r="4" spans="1:16" ht="15" customHeight="1">
      <c r="A4" s="135" t="s">
        <v>39119</v>
      </c>
      <c r="B4" s="135" t="str">
        <f>IFERROR(VLOOKUP(D4,DB!A:K,11,0),"")</f>
        <v>R4</v>
      </c>
      <c r="C4" s="94">
        <v>1</v>
      </c>
      <c r="D4" s="92" t="s">
        <v>36293</v>
      </c>
      <c r="E4" s="95" t="s">
        <v>39021</v>
      </c>
      <c r="F4" s="96">
        <v>45976.786273148151</v>
      </c>
      <c r="G4" s="97">
        <f ca="1">IFERROR(NOW()-F4,"")</f>
        <v>0.15471516203251667</v>
      </c>
      <c r="H4" s="96">
        <v>45976.780682870369</v>
      </c>
      <c r="I4" s="135" t="str">
        <f>IFERROR(VLOOKUP(D4,DB!A:F,6,0),"")</f>
        <v>Generator-SG</v>
      </c>
      <c r="J4" s="135" t="str">
        <f>IFERROR(VLOOKUP(D4,DB!A:G,7,0),"")</f>
        <v>No BB Shifted</v>
      </c>
      <c r="K4" s="98" t="s">
        <v>39120</v>
      </c>
      <c r="L4" s="92" t="str">
        <f>IFERROR(VLOOKUP(D4,DB!A:I,9,0),"")</f>
        <v>Latis</v>
      </c>
    </row>
    <row r="5" spans="1:16" ht="15" customHeight="1">
      <c r="A5" s="135"/>
      <c r="B5" s="135" t="str">
        <f>IFERROR(VLOOKUP(D5,DB!A:K,11,0),"")</f>
        <v/>
      </c>
      <c r="C5" s="94"/>
      <c r="D5" s="92"/>
      <c r="E5" s="95"/>
      <c r="F5" s="96"/>
      <c r="G5" s="97">
        <f ca="1">IFERROR(NOW()-F5,"")</f>
        <v>45976.940988310183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45976.940988310183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45976.940988310183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45976.940988310183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45976.940988310183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45976.940988310183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45976.940988310183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45976.940988310183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45976.940988310183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45976.940988310183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45976.940988310183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45976.940988310183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45976.940988310183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45976.940988310183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45976.940988310183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45976.940988310183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45976.940988310183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45976.940988310183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45976.940988310183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45976.940988310183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45976.940988310183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45976.940988310183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45976.940988310183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45976.940988310183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45976.940988310183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45976.940988310183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45976.940988310183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45976.940988310183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45976.940988310183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45976.940988310183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45976.940988310183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45976.940988310183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45976.940988310183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45976.940988310183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45976.940988310183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45976.940988310183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45976.940988310183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45976.940988310183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45976.940988310183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45976.940988310183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45976.940988310183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45976.940988310183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45976.940988310183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45976.940988310183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45976.940988310183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45976.940988310183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45976.940988310183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45976.940988310183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45976.940988310183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45976.940988310183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45976.940988310183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45976.940988310183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45976.940988310183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45976.940988310183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45976.940988310183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45976.940988310183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45976.940988310183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45976.940988310183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45976.940988310183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45976.940988310183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45976.940988310183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45976.940988310183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45976.940988310183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45976.940988310183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45976.940988310183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45976.940988310183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45976.940988310183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45976.940988310183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45976.940988310183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45976.940988310183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45976.940988310183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45976.940988310183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45976.940988310183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45976.940988310183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45976.940988310183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45976.940988310183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45976.940988310183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45976.940988310183</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4"/>
  <sheetViews>
    <sheetView tabSelected="1" workbookViewId="0">
      <selection activeCell="H13" sqref="H13"/>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85.108928124995145</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50.75211099536682</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 ca="1" si="1">IFERROR(NOW()-F4,"")</f>
        <v>28.279877199071052</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38409</v>
      </c>
      <c r="E6" s="124" t="s">
        <v>39021</v>
      </c>
      <c r="F6" s="124"/>
      <c r="G6" s="126">
        <f t="shared" ref="G6:G37" ca="1" si="2">IFERROR(NOW()-F6,"")</f>
        <v>45976.940988310183</v>
      </c>
      <c r="H6" s="125">
        <v>45976.36105324074</v>
      </c>
      <c r="I6" s="124" t="str">
        <f>IFERROR(VLOOKUP(D6,DB!A:F,6,0),"")</f>
        <v>SCECO</v>
      </c>
      <c r="J6" s="124" t="str">
        <f>IFERROR(VLOOKUP(D6,DB!A:G,7,0),"")</f>
        <v>Good</v>
      </c>
      <c r="K6" s="124" t="s">
        <v>39130</v>
      </c>
      <c r="L6" s="124" t="str">
        <f>IFERROR(VLOOKUP(D6,DB!A:I,9,0),"")</f>
        <v>Latis</v>
      </c>
    </row>
    <row r="7" spans="1:13" s="106" customFormat="1" ht="30.75">
      <c r="A7" s="124" t="s">
        <v>39129</v>
      </c>
      <c r="B7" s="124" t="str">
        <f>IFERROR(VLOOKUP(D7,DB!A:K,11,0),"")</f>
        <v>R5</v>
      </c>
      <c r="C7" s="124">
        <v>1</v>
      </c>
      <c r="D7" s="124" t="s">
        <v>38282</v>
      </c>
      <c r="E7" s="124" t="s">
        <v>39021</v>
      </c>
      <c r="F7" s="124"/>
      <c r="G7" s="126">
        <f ca="1">IFERROR(NOW()-F7,"")</f>
        <v>45976.940988310183</v>
      </c>
      <c r="H7" s="125">
        <v>45976.442164351851</v>
      </c>
      <c r="I7" s="124" t="str">
        <f>IFERROR(VLOOKUP(D7,DB!A:F,6,0),"")</f>
        <v>SCECO</v>
      </c>
      <c r="J7" s="124" t="str">
        <f>IFERROR(VLOOKUP(D7,DB!A:G,7,0),"")</f>
        <v>Haj Removal</v>
      </c>
      <c r="K7" s="124" t="s">
        <v>39131</v>
      </c>
      <c r="L7" s="124" t="str">
        <f>IFERROR(VLOOKUP(D7,DB!A:I,9,0),"")</f>
        <v>Latis</v>
      </c>
    </row>
    <row r="8" spans="1:13" ht="30.75">
      <c r="A8" s="124" t="s">
        <v>39129</v>
      </c>
      <c r="B8" s="124" t="str">
        <f>IFERROR(VLOOKUP(D8,DB!A:K,11,0),"")</f>
        <v>R5</v>
      </c>
      <c r="C8" s="124">
        <v>1</v>
      </c>
      <c r="D8" s="124" t="s">
        <v>38322</v>
      </c>
      <c r="E8" s="124" t="s">
        <v>39021</v>
      </c>
      <c r="F8" s="124"/>
      <c r="G8" s="126">
        <f t="shared" ca="1" si="2"/>
        <v>45976.940988310183</v>
      </c>
      <c r="H8" s="158">
        <v>45976.54896990741</v>
      </c>
      <c r="I8" s="124" t="str">
        <f>IFERROR(VLOOKUP(D8,DB!A:F,6,0),"")</f>
        <v>SCECO</v>
      </c>
      <c r="J8" s="124" t="str">
        <f>IFERROR(VLOOKUP(D8,DB!A:G,7,0),"")</f>
        <v>Haj Removal</v>
      </c>
      <c r="K8" s="124" t="s">
        <v>39131</v>
      </c>
      <c r="L8" s="124" t="str">
        <f>IFERROR(VLOOKUP(D8,DB!A:I,9,0),"")</f>
        <v>Latis</v>
      </c>
    </row>
    <row r="9" spans="1:13">
      <c r="A9" s="124" t="s">
        <v>39132</v>
      </c>
      <c r="B9" s="124" t="str">
        <f>IFERROR(VLOOKUP(D9,DB!A:K,11,0),"")</f>
        <v>R5</v>
      </c>
      <c r="C9" s="124">
        <v>2</v>
      </c>
      <c r="D9" s="124" t="s">
        <v>33070</v>
      </c>
      <c r="E9" s="124" t="s">
        <v>39021</v>
      </c>
      <c r="F9" s="124"/>
      <c r="G9" s="126">
        <f t="shared" ca="1" si="2"/>
        <v>45976.940988310183</v>
      </c>
      <c r="H9" s="158">
        <v>45976.913634259261</v>
      </c>
      <c r="I9" s="124" t="str">
        <f>IFERROR(VLOOKUP(D9,DB!A:F,6,0),"")</f>
        <v>SCECO</v>
      </c>
      <c r="J9" s="124" t="str">
        <f>IFERROR(VLOOKUP(D9,DB!A:G,7,0),"")</f>
        <v>Vandalized</v>
      </c>
      <c r="K9" s="124" t="s">
        <v>39133</v>
      </c>
      <c r="L9" s="124" t="str">
        <f>IFERROR(VLOOKUP(D9,DB!A:I,9,0),"")</f>
        <v>Latis</v>
      </c>
    </row>
    <row r="10" spans="1:13">
      <c r="A10" s="124"/>
      <c r="B10" s="124" t="str">
        <f>IFERROR(VLOOKUP(D10,DB!A:K,11,0),"")</f>
        <v/>
      </c>
      <c r="C10" s="124"/>
      <c r="D10" s="124"/>
      <c r="E10" s="124"/>
      <c r="F10" s="124"/>
      <c r="G10" s="126">
        <f t="shared" ca="1" si="2"/>
        <v>45976.940988310183</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45976.940988310183</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45976.940988310183</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45976.940988310183</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45976.940988310183</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45976.940988310183</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45976.940988310183</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45976.940988310183</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45976.940988310183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45976.940988310183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45976.940988310183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45976.940988310183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45976.940988310183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45976.940988310183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45976.940988310183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45976.940988310183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45976.940988310183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45976.940988310183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45976.940988310183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45976.940988310183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45976.940988310183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45976.940988310183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45976.940988310183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45976.940988310183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45976.940988310183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45976.940988310183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45976.940988310183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45976.940988310183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ref="G38:G101" ca="1" si="3">IFERROR(NOW()-F38,"")</f>
        <v>45976.940988310183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45976.940988310183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45976.940988310183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45976.940988310183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45976.940988310183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45976.940988310183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45976.940988310183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45976.940988310183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45976.940988310183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45976.940988310183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45976.940988310183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45976.940988310183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45976.940988310183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45976.940988310183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45976.940988310183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45976.940988310183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45976.940988310183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45976.940988310183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45976.940988310183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45976.940988310183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45976.940988310183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45976.940988310183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45976.940988310183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45976.940988310183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45976.940988310183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45976.940988310183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45976.940988310183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45976.940988310183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45976.940988310183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45976.940988310183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45976.940988310183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45976.940988310183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45976.940988310183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45976.940988310183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45976.940988310183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45976.940988310183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45976.940988310183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45976.940988310183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45976.940988310183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45976.940988310183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45976.940988310183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45976.940988310183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45976.940988310183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45976.940988310183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45976.940988310183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45976.940988310183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45976.940988310183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45976.940988310183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45976.940988310183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45976.940988310183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45976.940988310183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45976.940988310183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45976.940988310183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45976.940988310183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45976.940988310183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45976.940988310183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45976.940988310183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45976.940988310183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45976.940988310183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45976.940988310183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45976.940988310183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45976.940988310183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45976.940988310183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45976.940988310183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4">IFERROR(NOW()-F102,"")</f>
        <v>45976.940988310183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45976.940988310183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45976.940988310183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45976.940988310183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45976.940988310183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45976.940988310183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45976.940988310183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45976.940988310183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45976.940988310183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45976.940988310183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45976.940988310183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45976.940988310183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45976.940988310183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45976.940988310183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45976.940988310183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45976.940988310183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45976.940988310183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45976.940988310183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45976.940988310183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45976.940988310183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45976.940988310183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45976.940988310183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45976.940988310183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45976.940988310183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45976.940988310183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45976.940988310183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45976.940988310183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45976.940988310183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45976.940988310183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45976.940988310183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45976.940988310183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45976.940988310183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45976.940988310183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45976.940988310183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45976.940988310183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45976.940988310183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45976.940988310183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45976.940988310183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45976.940988310183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45976.940988310183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45976.940988310183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45976.940988310183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45976.940988310183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45976.940988310183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45976.940988310183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45976.940988310183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45976.940988310183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45976.940988310183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45976.940988310183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45976.940988310183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45976.940988310183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45976.940988310183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45976.940988310183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45976.940988310183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45976.940988310183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45976.940988310183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45976.940988310183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45976.940988310183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45976.940988310183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45976.940988310183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45976.940988310183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45976.940988310183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45976.940988310183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45976.940988310183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5">IFERROR(NOW()-F166,"")</f>
        <v>45976.940988310183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45976.940988310183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45976.940988310183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45976.940988310183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45976.940988310183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45976.940988310183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45976.940988310183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45976.940988310183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45976.940988310183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45976.940988310183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45976.940988310183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45976.940988310183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45976.940988310183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45976.940988310183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45976.940988310183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45976.940988310183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45976.940988310183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45976.940988310183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45976.940988310183</v>
      </c>
      <c r="H184" s="124"/>
      <c r="I184" s="124" t="str">
        <f>IFERROR(VLOOKUP(D184,DB!A:F,6,0),"")</f>
        <v/>
      </c>
      <c r="J184" s="124" t="str">
        <f>IFERROR(VLOOKUP(D184,DB!A:G,7,0),"")</f>
        <v/>
      </c>
      <c r="K184" s="124"/>
      <c r="L184" s="124" t="str">
        <f>IFERROR(VLOOKUP(D184,DB!A:I,9,0),"")</f>
        <v/>
      </c>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45976.940988310183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45976.940988310183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45976.940988310183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45976.940988310183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45976.940988310183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45976.940988310183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45976.940988310183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45976.940988310183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45976.940988310183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45976.940988310183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45976.940988310183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45976.940988310183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45976.940988310183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45976.940988310183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45976.940988310183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45976.940988310183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45976.940988310183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45976.940988310183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45976.940988310183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45976.940988310183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45976.940988310183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45976.940988310183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45976.940988310183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45976.940988310183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45976.940988310183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45976.940988310183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45976.940988310183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45976.940988310183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45976.940988310183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45976.940988310183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45976.940988310183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45976.940988310183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45976.940988310183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45976.940988310183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45976.940988310183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45976.940988310183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45976.940988310183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45976.940988310183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45976.940988310183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45976.940988310183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45976.940988310183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45976.940988310183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45976.940988310183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45976.940988310183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45976.940988310183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45976.940988310183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45976.940988310183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45976.940988310183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45976.940988310183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45976.940988310183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45976.940988310183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45976.940988310183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45976.940988310183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45976.940988310183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45976.940988310183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45976.940988310183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45976.940988310183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45976.940988310183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45976.940988310183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45976.940988310183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45976.940988310183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45976.940988310183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45976.940988310183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45976.940988310183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45976.940988310183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45976.940988310183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45976.940988310183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45976.940988310183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45976.940988310183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45976.940988310183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45976.940988310183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45976.940988310183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45976.940988310183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45976.940988310183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45976.940988310183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45976.940988310183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45976.940988310183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45976.940988310183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45976.940988310183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45976.940988310183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45976.940988310183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45976.940988310183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45976.940988310183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45976.940988310183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45976.940988310183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45976.940988310183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45976.940988310183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45976.940988310183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45976.940988310183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45976.940988310183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45976.940988310183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45976.940988310183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45976.940988310183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45976.940988310183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45976.940988310183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45976.940988310183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45976.940988310183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45976.940988310183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45976.940988310183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45976.940988310183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45976.940988310183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45976.940988310183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45976.940988310183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45976.940988310183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45976.940988310183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45976.940988310183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45976.940988310183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45976.940988310183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45976.940988310183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45976.940988310183</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2025-11-15T19:37:33Z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