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10" documentId="120_S{2AC9BD13-BADA-5192-A53E-5A8FF88502F6}" xr6:coauthVersionLast="47" xr6:coauthVersionMax="47" xr10:uidLastSave="{9BAB449D-FD2A-44DB-BF58-B9B3E376ED79}"/>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8"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<sst xmlns="http://schemas.openxmlformats.org/spreadsheetml/2006/main" count="180286" uniqueCount="39125">
  <si>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</si>
  <si>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</si>
  <si>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</si>
  <si>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</si>
  <si>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</si>
  <si>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</si>
  <si>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</si>
  <si>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</si>
  <si>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</si>
  <si>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</si>
  <si>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</si>
  <si>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</si>
  <si>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</si>
  <si>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</si>
  <si>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</si>
  <si>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</si>
  <si>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</si>
  <si>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</si>
  <si>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</si>
  <si>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</si>
  <si>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</si>
  <si>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</si>
  <si>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</si>
  <si>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</si>
  <si>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</si>
  <si>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</si>
  <si>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</si>
  <si>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</si>
  <si>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</si>
  <si>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</si>
  <si>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</si>
  <si>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</si>
  <si>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</si>
  <si>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</si>
  <si>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</si>
  <si>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</si>
  <si>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</si>
  <si>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</si>
  <si>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</si>
  <si>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</si>
  <si>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</si>
  <si>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</si>
  <si>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</si>
  <si>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</si>
  <si>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</si>
  <si>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</si>
  <si>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</si>
  <si>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</si>
  <si>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</si>
  <si>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</si>
  <si>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</si>
  <si>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</si>
  <si>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</si>
  <si>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</si>
  <si>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</si>
  <si>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</si>
  <si>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</si>
  <si>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</si>
  <si>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</si>
  <si>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</si>
  <si>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</si>
  <si>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</si>
  <si>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</si>
  <si>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</si>
  <si>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</si>
  <si>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</si>
  <si>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</si>
  <si>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</si>
  <si>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</si>
  <si>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</si>
  <si>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</si>
  <si>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</si>
  <si>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</si>
  <si>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</si>
  <si>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</si>
  <si>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</si>
  <si>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</si>
  <si>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</si>
  <si>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</si>
  <si>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</si>
  <si>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</si>
  <si>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</si>
  <si>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</si>
  <si>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</si>
  <si>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</si>
  <si>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</si>
  <si>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</si>
  <si>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</si>
  <si>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</si>
  <si>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</si>
  <si>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</si>
  <si>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</si>
  <si>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</si>
  <si>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</si>
  <si>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</si>
  <si>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</si>
  <si>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</si>
  <si>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</si>
  <si>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</si>
  <si>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</si>
  <si>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</si>
  <si>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</si>
  <si>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</si>
  <si>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</si>
  <si>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</si>
  <si>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</si>
  <si>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</si>
  <si>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</si>
  <si>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</si>
  <si>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</si>
  <si>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</si>
  <si>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</si>
  <si>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</si>
  <si>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</si>
  <si>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</si>
  <si>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</si>
  <si>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</si>
  <si>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</si>
  <si>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</si>
  <si>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</si>
  <si>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</si>
  <si>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</si>
  <si>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</si>
  <si>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</si>
  <si>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</si>
  <si>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</si>
  <si>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</si>
  <si>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</si>
  <si>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</si>
  <si>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</si>
  <si>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</si>
  <si>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</si>
  <si>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</si>
  <si>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</si>
  <si>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</si>
  <si>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</si>
  <si>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</si>
  <si>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</si>
  <si>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</si>
  <si>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</si>
  <si>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</si>
  <si>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</si>
  <si>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</si>
  <si>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</si>
  <si>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</si>
  <si>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</si>
  <si>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</si>
  <si>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</si>
  <si>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</si>
  <si>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</si>
  <si>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</si>
  <si>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</si>
  <si>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</si>
  <si>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</si>
  <si>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</si>
  <si>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</si>
  <si>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</si>
  <si>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</si>
  <si>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</si>
  <si>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</si>
  <si>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</si>
  <si>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</si>
  <si>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</si>
  <si>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</si>
  <si>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</si>
  <si>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</si>
  <si>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</si>
  <si>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</si>
  <si>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</si>
  <si>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</si>
  <si>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</si>
  <si>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</si>
  <si>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</si>
  <si>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</si>
  <si>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</si>
  <si>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</si>
  <si>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</si>
  <si>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</si>
  <si>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</si>
  <si>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</si>
  <si>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</si>
  <si>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</si>
  <si>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</si>
  <si>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</si>
  <si>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</si>
  <si>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</si>
  <si>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</si>
  <si>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</si>
  <si>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</si>
  <si>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</si>
  <si>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</si>
  <si>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</si>
  <si>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</si>
  <si>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</si>
  <si>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</si>
  <si>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</si>
  <si>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</si>
  <si>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</si>
  <si>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</si>
  <si>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</si>
  <si>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</si>
  <si>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</si>
  <si>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</si>
  <si>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</si>
  <si>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</si>
  <si>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</si>
  <si>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</si>
  <si>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</si>
  <si>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</si>
  <si>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</si>
  <si>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</si>
  <si>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</si>
  <si>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</si>
  <si>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</si>
  <si>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</si>
  <si>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</si>
  <si>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</si>
  <si>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</si>
  <si>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</si>
  <si>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</si>
  <si>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</si>
  <si>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</si>
  <si>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</si>
  <si>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</si>
  <si>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</si>
  <si>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</si>
  <si>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</si>
  <si>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</si>
  <si>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</si>
  <si>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</si>
  <si>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</si>
  <si>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</si>
  <si>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</si>
  <si>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</si>
  <si>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</si>
  <si>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</si>
  <si>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</si>
  <si>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</si>
  <si>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</si>
  <si>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</si>
  <si>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</si>
  <si>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</si>
  <si>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</si>
  <si>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</si>
  <si>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</si>
  <si>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</si>
  <si>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</si>
  <si>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</si>
  <si>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</si>
  <si>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</si>
  <si>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</si>
  <si>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</si>
  <si>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</si>
  <si>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</si>
  <si>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</si>
  <si>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</si>
  <si>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</si>
  <si>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</si>
  <si>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</si>
  <si>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</si>
  <si>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</si>
  <si>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</si>
  <si>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</si>
  <si>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</si>
  <si>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</si>
  <si>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</si>
  <si>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</si>
  <si>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</si>
  <si>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</si>
  <si>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</si>
  <si>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</si>
  <si>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</si>
  <si>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</si>
  <si>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</si>
  <si>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</si>
  <si>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</si>
  <si>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</si>
  <si>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</si>
  <si>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</si>
  <si>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</si>
  <si>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</si>
  <si>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</si>
  <si>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</si>
  <si>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</si>
  <si>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</si>
  <si>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</si>
  <si>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</si>
  <si>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</si>
  <si>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</si>
  <si>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</si>
  <si>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</si>
  <si>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</si>
  <si>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</si>
  <si>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</si>
  <si>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</si>
  <si>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</si>
  <si>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</si>
  <si>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</si>
  <si>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</si>
  <si>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</si>
  <si>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</si>
  <si>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</si>
  <si>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</si>
  <si>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</si>
  <si>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</si>
  <si>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</si>
  <si>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</si>
  <si>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</si>
  <si>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</si>
  <si>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</si>
  <si>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</si>
  <si>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</si>
  <si>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</si>
  <si>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</si>
  <si>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</si>
  <si>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</si>
  <si>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</si>
  <si>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</si>
  <si>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</si>
  <si>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</si>
  <si>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</si>
  <si>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</si>
  <si>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</si>
  <si>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</si>
  <si>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</si>
  <si>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</si>
  <si>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</si>
  <si>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</si>
  <si>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</si>
  <si>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</si>
  <si>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</si>
  <si>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</si>
  <si>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</si>
  <si>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</si>
  <si>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</si>
  <si>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</si>
  <si>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</si>
  <si>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</si>
  <si>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</si>
  <si>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</si>
  <si>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</si>
  <si>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</si>
  <si>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</si>
  <si>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</si>
  <si>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</si>
  <si>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</si>
  <si>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</si>
  <si>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</si>
  <si>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</si>
  <si>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</si>
  <si>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</si>
  <si>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</si>
  <si>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</si>
  <si>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</si>
  <si>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</si>
  <si>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</si>
  <si>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</si>
  <si>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</si>
  <si>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</si>
  <si>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</si>
  <si>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</si>
  <si>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</si>
  <si>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</si>
  <si>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</si>
  <si>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</si>
  <si>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</si>
  <si>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</si>
  <si>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</si>
  <si>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</si>
  <si>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</si>
  <si>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</si>
  <si>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</si>
  <si>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</si>
  <si>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</si>
  <si>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</si>
  <si>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</si>
  <si>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</si>
  <si>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</si>
  <si>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</si>
  <si>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</si>
  <si>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</si>
  <si>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</si>
  <si>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</si>
  <si>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</si>
  <si>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</si>
  <si>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</si>
  <si>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</si>
  <si>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</si>
  <si>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</si>
  <si>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</si>
  <si>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</si>
  <si>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</si>
  <si>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</si>
  <si>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</si>
  <si>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</si>
  <si>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</si>
  <si>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</si>
  <si>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</si>
  <si>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</si>
  <si>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</si>
  <si>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</si>
  <si>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</si>
  <si>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</si>
  <si>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</si>
  <si>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</si>
  <si>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</si>
  <si>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</si>
  <si>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</si>
  <si>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</si>
  <si>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</si>
  <si>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</si>
  <si>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</si>
  <si>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</si>
  <si>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</si>
  <si>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</si>
  <si>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</si>
  <si>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</si>
  <si>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</si>
  <si>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</si>
  <si>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</si>
  <si>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</si>
  <si>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</si>
  <si>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</si>
  <si>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</si>
  <si>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</si>
  <si>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</si>
  <si>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</si>
  <si>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</si>
  <si>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</si>
  <si>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</si>
  <si>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</si>
  <si>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</si>
  <si>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</si>
  <si>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</si>
  <si>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</si>
  <si>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</si>
  <si>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</si>
  <si>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</si>
  <si>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</si>
  <si>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</si>
  <si>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</si>
  <si>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</si>
  <si>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</si>
  <si>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</si>
  <si>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</si>
  <si>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</si>
  <si>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</si>
  <si>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</si>
  <si>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</si>
  <si>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</si>
  <si>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</si>
  <si>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</si>
  <si>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</si>
  <si>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</si>
  <si>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</si>
  <si>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</si>
  <si>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</si>
  <si>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</si>
  <si>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</si>
  <si>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</si>
  <si>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</si>
  <si>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</si>
  <si>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</si>
  <si>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</si>
  <si>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</si>
  <si>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</si>
  <si>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</si>
  <si>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</si>
  <si>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</si>
  <si>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</si>
  <si>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</si>
  <si>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</si>
  <si>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</si>
  <si>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</si>
  <si>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</si>
  <si>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</si>
  <si>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</si>
  <si>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</si>
  <si>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</si>
  <si>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</si>
  <si>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</si>
  <si>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</si>
  <si>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</si>
  <si>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</si>
  <si>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</si>
  <si>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</si>
  <si>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</si>
  <si>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</si>
  <si>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</si>
  <si>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</si>
  <si>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</si>
  <si>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</si>
  <si>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</si>
  <si>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</si>
  <si>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</si>
  <si>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</si>
  <si>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</si>
  <si>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</si>
  <si>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</si>
  <si>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</si>
  <si>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</si>
  <si>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</si>
  <si>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</si>
  <si>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</si>
  <si>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</si>
  <si>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</si>
  <si>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</si>
  <si>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</si>
  <si>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</si>
  <si>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</si>
  <si>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</si>
  <si>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</si>
  <si>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</si>
  <si>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</si>
  <si>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</si>
  <si>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</si>
  <si>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</si>
  <si>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</si>
  <si>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</si>
  <si>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</si>
  <si>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</si>
  <si>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</si>
  <si>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</si>
  <si>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</si>
  <si>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</si>
  <si>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</si>
  <si>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</si>
  <si>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</si>
  <si>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</si>
  <si>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</si>
  <si>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</si>
  <si>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</si>
  <si>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</si>
  <si>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</si>
  <si>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</si>
  <si>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</si>
  <si>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</si>
  <si>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</si>
  <si>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</si>
  <si>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</si>
  <si>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</si>
  <si>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</si>
  <si>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</si>
  <si>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</si>
  <si>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</si>
  <si>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</si>
  <si>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</si>
  <si>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</si>
  <si>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</si>
  <si>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</si>
  <si>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</si>
  <si>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</si>
  <si>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</si>
  <si>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</si>
  <si>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</si>
  <si>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</si>
  <si>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</si>
  <si>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</si>
  <si>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</si>
  <si>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</si>
  <si>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</si>
  <si>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</si>
  <si>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</si>
  <si>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</si>
  <si>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</si>
  <si>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</si>
  <si>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</si>
  <si>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</si>
  <si>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</si>
  <si>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</si>
  <si>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</si>
  <si>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</si>
  <si>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</si>
  <si>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</si>
  <si>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</si>
  <si>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</si>
  <si>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</si>
  <si>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</si>
  <si>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</si>
  <si>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</si>
  <si>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</si>
  <si>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</si>
  <si>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</si>
  <si>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</si>
  <si>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</si>
  <si>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</si>
  <si>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</si>
  <si>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</si>
  <si>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</si>
  <si>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</si>
  <si>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</si>
  <si>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</si>
  <si>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</si>
  <si>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</si>
  <si>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</si>
  <si>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</si>
  <si>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</si>
  <si>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</si>
  <si>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</si>
  <si>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</si>
  <si>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</si>
  <si>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</si>
  <si>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</si>
  <si>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</si>
  <si>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</si>
  <si>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</si>
  <si>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</si>
  <si>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</si>
  <si>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</si>
  <si>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</si>
  <si>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</si>
  <si>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</si>
  <si>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</si>
  <si>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</si>
  <si>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</si>
  <si>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</si>
  <si>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</si>
  <si>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</si>
  <si>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</si>
  <si>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</si>
  <si>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</si>
  <si>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</si>
  <si>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</si>
  <si>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</si>
  <si>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</si>
  <si>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</si>
  <si>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</si>
  <si>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</si>
  <si>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</si>
  <si>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</si>
  <si>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</si>
  <si>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</si>
  <si>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</si>
  <si>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</si>
  <si>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</si>
  <si>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</si>
  <si>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</si>
  <si>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</si>
  <si>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</si>
  <si>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</si>
  <si>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</si>
  <si>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</si>
  <si>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</si>
  <si>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</si>
  <si>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</si>
  <si>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</si>
  <si>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</si>
  <si>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</si>
  <si>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</si>
  <si>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</si>
  <si>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</si>
  <si>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</si>
  <si>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</si>
  <si>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</si>
  <si>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</si>
  <si>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</si>
  <si>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</si>
  <si>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</si>
  <si>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</si>
  <si>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</si>
  <si>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</si>
  <si>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</si>
  <si>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</si>
  <si>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</si>
  <si>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</si>
  <si>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</si>
  <si>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</si>
  <si>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</si>
  <si>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</si>
  <si>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</si>
  <si>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</si>
  <si>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</si>
  <si>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</si>
  <si>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</si>
  <si>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</si>
  <si>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</si>
  <si>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</si>
  <si>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</si>
  <si>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</si>
  <si>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</si>
  <si>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</si>
  <si>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</si>
  <si>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</si>
  <si>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</si>
  <si>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</si>
  <si>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</si>
  <si>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</si>
  <si>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</si>
  <si>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</si>
  <si>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</si>
  <si>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</si>
  <si>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</si>
  <si>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</si>
  <si>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</si>
  <si>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</si>
  <si>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</si>
  <si>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</si>
  <si>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</si>
  <si>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</si>
  <si>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</si>
  <si>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</si>
  <si>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</si>
  <si>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</si>
  <si>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</si>
  <si>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</si>
  <si>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</si>
  <si>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</si>
  <si>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</si>
  <si>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</si>
  <si>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</si>
  <si>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</si>
  <si>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</si>
  <si>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</si>
  <si>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</si>
  <si>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</si>
  <si>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</si>
  <si>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</si>
  <si>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</si>
  <si>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</si>
  <si>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</si>
  <si>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</si>
  <si>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</si>
  <si>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</si>
  <si>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</si>
  <si>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</si>
  <si>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</si>
  <si>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</si>
  <si>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</si>
  <si>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</si>
  <si>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</si>
  <si>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</si>
  <si>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</si>
  <si>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</si>
  <si>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</si>
  <si>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</si>
  <si>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</si>
  <si>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</si>
  <si>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</si>
  <si>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</si>
  <si>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</si>
  <si>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</si>
  <si>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</si>
  <si>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</si>
  <si>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</si>
  <si>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</si>
  <si>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</si>
  <si>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</si>
  <si>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</si>
  <si>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</si>
  <si>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</si>
  <si>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</si>
  <si>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</si>
  <si>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</si>
  <si>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</si>
  <si>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</si>
  <si>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</si>
  <si>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</si>
  <si>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</si>
  <si>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</si>
  <si>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</si>
  <si>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</si>
  <si>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</si>
  <si>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</si>
  <si>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</si>
  <si>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</si>
  <si>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</si>
  <si>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</si>
  <si>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</si>
  <si>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</si>
  <si>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</si>
  <si>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</si>
  <si>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</si>
  <si>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</si>
  <si>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</si>
  <si>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</si>
  <si>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</si>
  <si>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</si>
  <si>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</si>
  <si>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</si>
  <si>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</si>
  <si>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</si>
  <si>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</si>
  <si>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</si>
  <si>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</si>
  <si>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</si>
  <si>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</si>
  <si>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</si>
  <si>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</si>
  <si>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</si>
  <si>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</si>
  <si>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</si>
  <si>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</si>
  <si>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</si>
  <si>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</si>
  <si>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</si>
  <si>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</si>
  <si>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</si>
  <si>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</si>
  <si>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</si>
  <si>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</si>
  <si>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</si>
  <si>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</si>
  <si>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</si>
  <si>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</si>
  <si>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</si>
  <si>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</si>
  <si>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</si>
  <si>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</si>
  <si>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</si>
  <si>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</si>
  <si>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</si>
  <si>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</si>
  <si>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</si>
  <si>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</si>
  <si>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</si>
  <si>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</si>
  <si>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</si>
  <si>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</si>
  <si>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</si>
  <si>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</si>
  <si>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</si>
  <si>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</si>
  <si>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</si>
  <si>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</si>
  <si>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</si>
  <si>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</si>
  <si>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</si>
  <si>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</si>
  <si>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</si>
  <si>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</si>
  <si>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</si>
  <si>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</si>
  <si>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</si>
  <si>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</si>
  <si>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</si>
  <si>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</si>
  <si>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</si>
  <si>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</si>
  <si>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</si>
  <si>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</si>
  <si>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</si>
  <si>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</si>
  <si>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</si>
  <si>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</si>
  <si>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</si>
  <si>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</si>
  <si>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</si>
  <si>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</si>
  <si>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</si>
  <si>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</si>
  <si>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</si>
  <si>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</si>
  <si>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</si>
  <si>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</si>
  <si>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</si>
  <si>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</si>
  <si>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</si>
  <si>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</si>
  <si>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</si>
  <si>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</si>
  <si>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</si>
  <si>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</si>
  <si>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</si>
  <si>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</si>
  <si>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</si>
  <si>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</si>
  <si>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</si>
  <si>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</si>
  <si>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</si>
  <si>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</si>
  <si>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</si>
  <si>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</si>
  <si>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</si>
  <si>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</si>
  <si>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</si>
  <si>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</si>
  <si>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</si>
  <si>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</si>
  <si>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</si>
  <si>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</si>
  <si>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</si>
  <si>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</si>
  <si>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</si>
  <si>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</si>
  <si>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</si>
  <si>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</si>
  <si>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</si>
  <si>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</si>
  <si>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</si>
  <si>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</si>
  <si>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</si>
  <si>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</si>
  <si>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</si>
  <si>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</si>
  <si>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</si>
  <si>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</si>
  <si>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</si>
  <si>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</si>
  <si>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</si>
  <si>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</si>
  <si>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</si>
  <si>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</si>
  <si>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</si>
  <si>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</si>
  <si>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</si>
  <si>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</si>
  <si>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</si>
  <si>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</si>
  <si>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</si>
  <si>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</si>
  <si>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</si>
  <si>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</si>
  <si>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</si>
  <si>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</si>
  <si>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</si>
  <si>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</si>
  <si>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</si>
  <si>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</si>
  <si>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</si>
  <si>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</si>
  <si>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</si>
  <si>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</si>
  <si>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</si>
  <si>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</si>
  <si>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</si>
  <si>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</si>
  <si>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</si>
  <si>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</si>
  <si>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</si>
  <si>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</si>
  <si>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</si>
  <si>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</si>
  <si>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</si>
  <si>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</si>
  <si>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</si>
  <si>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</si>
  <si>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</si>
  <si>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</si>
  <si>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</si>
  <si>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</si>
  <si>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</si>
  <si>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</si>
  <si>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</si>
  <si>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</si>
  <si>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</si>
  <si>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</si>
  <si>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</si>
  <si>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</si>
  <si>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</si>
  <si>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</si>
  <si>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</si>
  <si>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</si>
  <si>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</si>
  <si>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</si>
  <si>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</si>
  <si>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</si>
  <si>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</si>
  <si>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</si>
  <si>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</si>
  <si>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</si>
  <si>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</si>
  <si>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</si>
  <si>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</si>
  <si>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</si>
  <si>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</si>
  <si>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</si>
  <si>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</si>
  <si>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</si>
  <si>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</si>
  <si>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</si>
  <si>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</si>
  <si>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</si>
  <si>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</si>
  <si>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</si>
  <si>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</si>
  <si>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</si>
  <si>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</si>
  <si>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</si>
  <si>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</si>
  <si>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</si>
  <si>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</si>
  <si>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</si>
  <si>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</si>
  <si>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</si>
  <si>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</si>
  <si>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</si>
  <si>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</si>
  <si>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</si>
  <si>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</si>
  <si>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</si>
  <si>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</si>
  <si>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</si>
  <si>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</si>
  <si>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</si>
  <si>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</si>
  <si>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</si>
  <si>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</si>
  <si>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</si>
  <si>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</si>
  <si>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</si>
  <si>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</si>
  <si>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</si>
  <si>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</si>
  <si>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</si>
  <si>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</si>
  <si>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</si>
  <si>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</si>
  <si>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</si>
  <si>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</si>
  <si>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</si>
  <si>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</si>
  <si>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</si>
  <si>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</si>
  <si>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</si>
  <si>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</si>
  <si>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</si>
  <si>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</si>
  <si>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</si>
  <si>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</si>
  <si>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</si>
  <si>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</si>
  <si>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</si>
  <si>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</si>
  <si>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</si>
  <si>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</si>
  <si>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</si>
  <si>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</si>
  <si>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</si>
  <si>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</si>
  <si>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</si>
  <si>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</si>
  <si>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</si>
  <si>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</si>
  <si>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</si>
  <si>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</si>
  <si>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</si>
  <si>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</si>
  <si>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</si>
  <si>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</si>
  <si>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</si>
  <si>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</si>
  <si>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</si>
  <si>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</si>
  <si>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</si>
  <si>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</si>
  <si>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</si>
  <si>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</si>
  <si>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</si>
  <si>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</si>
  <si>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</si>
  <si>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</si>
  <si>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</si>
  <si>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</si>
  <si>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</si>
  <si>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</si>
  <si>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</si>
  <si>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</si>
  <si>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</si>
  <si>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</si>
  <si>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</si>
  <si>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</si>
  <si>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</si>
  <si>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</si>
  <si>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</si>
  <si>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</si>
  <si>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</si>
  <si>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</si>
  <si>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</si>
  <si>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</si>
  <si>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</si>
  <si>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</si>
  <si>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</si>
  <si>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</si>
  <si>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</si>
  <si>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</si>
  <si>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</si>
  <si>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</si>
  <si>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</si>
  <si>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</si>
  <si>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</si>
  <si>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</si>
  <si>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</si>
  <si>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</si>
  <si>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</si>
  <si>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</si>
  <si>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</si>
  <si>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</si>
  <si>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</si>
  <si>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</si>
  <si>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</si>
  <si>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</si>
  <si>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</si>
  <si>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</si>
  <si>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</si>
  <si>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</si>
  <si>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</si>
  <si>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</si>
  <si>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</si>
  <si>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</si>
  <si>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</si>
  <si>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</si>
  <si>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</si>
  <si>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</si>
  <si>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</si>
  <si>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</si>
  <si>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</si>
  <si>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</si>
  <si>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</si>
  <si>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</si>
  <si>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</si>
  <si>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</si>
  <si>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</si>
  <si>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</si>
  <si>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</si>
  <si>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</si>
  <si>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</si>
  <si>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</si>
  <si>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</si>
  <si>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</si>
  <si>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</si>
  <si>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</si>
  <si>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</si>
  <si>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</si>
  <si>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</si>
  <si>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</si>
  <si>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</si>
  <si>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</si>
  <si>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</si>
  <si>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</si>
  <si>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</si>
  <si>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</si>
  <si>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</si>
  <si>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</si>
  <si>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</si>
  <si>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</si>
  <si>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</si>
  <si>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</si>
  <si>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</si>
  <si>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</si>
  <si>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</si>
  <si>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</si>
  <si>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</si>
  <si>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</si>
  <si>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</si>
  <si>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</si>
  <si>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</si>
  <si>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</si>
  <si>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</si>
  <si>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</si>
  <si>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</si>
  <si>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</si>
  <si>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</si>
  <si>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</si>
  <si>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</si>
  <si>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</si>
  <si>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</si>
  <si>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</si>
  <si>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</si>
  <si>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</si>
  <si>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</si>
  <si>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</si>
  <si>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</si>
  <si>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</si>
  <si>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</si>
  <si>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</si>
  <si>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</si>
  <si>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</si>
  <si>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</si>
  <si>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</si>
  <si>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</si>
  <si>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</si>
  <si>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</si>
  <si>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</si>
  <si>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</si>
  <si>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</si>
  <si>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</si>
  <si>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</si>
  <si>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</si>
  <si>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</si>
  <si>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</si>
  <si>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</si>
  <si>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</si>
  <si>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</si>
  <si>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</si>
  <si>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</si>
  <si>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</si>
  <si>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</si>
  <si>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</si>
  <si>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</si>
  <si>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</si>
  <si>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</si>
  <si>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</si>
  <si>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</si>
  <si>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</si>
  <si>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</si>
  <si>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</si>
  <si>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</si>
  <si>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</si>
  <si>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</si>
  <si>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</si>
  <si>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</si>
  <si>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</si>
  <si>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</si>
  <si>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</si>
  <si>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</si>
  <si>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</si>
  <si>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</si>
  <si>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</si>
  <si>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</si>
  <si>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</si>
  <si>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</si>
  <si>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</si>
  <si>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</si>
  <si>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</si>
  <si>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</si>
  <si>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</si>
  <si>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</si>
  <si>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</si>
  <si>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</si>
  <si>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</si>
  <si>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</si>
  <si>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</si>
  <si>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</si>
  <si>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</si>
  <si>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</si>
  <si>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</si>
  <si>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</si>
  <si>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</si>
  <si>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</si>
  <si>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</si>
  <si>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</si>
  <si>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</si>
  <si>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</si>
  <si>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</si>
  <si>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</si>
  <si>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</si>
  <si>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</si>
  <si>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</si>
  <si>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</si>
  <si>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</si>
  <si>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</si>
  <si>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</si>
  <si>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</si>
  <si>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</si>
  <si>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</si>
  <si>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</si>
  <si>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</si>
  <si>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</si>
  <si>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</si>
  <si>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</si>
  <si>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</si>
  <si>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</si>
  <si>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</si>
  <si>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</si>
  <si>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</si>
  <si>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</si>
  <si>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</si>
  <si>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</si>
  <si>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</si>
  <si>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</si>
  <si>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</si>
  <si>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</si>
  <si>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</si>
  <si>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</si>
  <si>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</si>
  <si>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</si>
  <si>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</si>
  <si>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</si>
  <si>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</si>
  <si>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</si>
  <si>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</si>
  <si>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</si>
  <si>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</si>
  <si>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</si>
  <si>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</si>
  <si>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</si>
  <si>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</si>
  <si>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</si>
  <si>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</si>
  <si>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</si>
  <si>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</si>
  <si>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</si>
  <si>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</si>
  <si>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</si>
  <si>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</si>
  <si>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</si>
  <si>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</si>
  <si>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</si>
  <si>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</si>
  <si>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</si>
  <si>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</si>
  <si>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</si>
  <si>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</si>
  <si>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</si>
  <si>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</si>
  <si>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</si>
  <si>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</si>
  <si>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</si>
  <si>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</si>
  <si>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</si>
  <si>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</si>
  <si>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</si>
  <si>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</si>
  <si>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</si>
  <si>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</si>
  <si>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</si>
  <si>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</si>
  <si>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</si>
  <si>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</si>
  <si>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</si>
  <si>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</si>
  <si>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</si>
  <si>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</si>
  <si>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</si>
  <si>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</si>
  <si>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</si>
  <si>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</si>
  <si>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</si>
  <si>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</si>
  <si>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</si>
  <si>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</si>
  <si>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</si>
  <si>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</si>
  <si>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</si>
  <si>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</si>
  <si>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</si>
  <si>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</si>
  <si>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</si>
  <si>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</si>
  <si>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</si>
  <si>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</si>
  <si>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</si>
  <si>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</si>
  <si>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</si>
  <si>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</si>
  <si>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</si>
  <si>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</si>
  <si>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</si>
  <si>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</si>
  <si>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</si>
  <si>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</si>
  <si>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</si>
  <si>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</si>
  <si>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</si>
  <si>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</si>
  <si>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</si>
  <si>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</si>
  <si>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</si>
  <si>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</si>
  <si>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</si>
  <si>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</si>
  <si>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</si>
  <si>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</si>
  <si>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</si>
  <si>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</si>
  <si>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</si>
  <si>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</si>
  <si>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</si>
  <si>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</si>
  <si>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</si>
  <si>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</si>
  <si>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</si>
  <si>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</si>
  <si>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</si>
  <si>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</si>
  <si>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</si>
  <si>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</si>
  <si>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</si>
  <si>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</si>
  <si>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</si>
  <si>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</si>
  <si>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</si>
  <si>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</si>
  <si>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</si>
  <si>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</si>
  <si>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</si>
  <si>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</si>
  <si>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</si>
  <si>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</si>
  <si>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</si>
  <si>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</si>
  <si>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</si>
  <si>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</si>
  <si>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</si>
  <si>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</si>
  <si>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</si>
  <si>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</si>
  <si>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</si>
  <si>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</si>
  <si>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</si>
  <si>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</si>
  <si>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</si>
  <si>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</si>
  <si>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</si>
  <si>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</si>
  <si>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</si>
  <si>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</si>
  <si>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</si>
  <si>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</si>
  <si>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</si>
  <si>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</si>
  <si>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</si>
  <si>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</si>
  <si>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</si>
  <si>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</si>
  <si>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</si>
  <si>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</si>
  <si>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</si>
  <si>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</si>
  <si>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</si>
  <si>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</si>
  <si>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</si>
  <si>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</si>
  <si>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</si>
  <si>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</si>
  <si>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</si>
  <si>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</si>
  <si>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</si>
  <si>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</si>
  <si>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</si>
  <si>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</si>
  <si>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</si>
  <si>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</si>
  <si>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</si>
  <si>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</si>
  <si>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</si>
  <si>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</si>
  <si>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</si>
  <si>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</si>
  <si>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</si>
  <si>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</si>
  <si>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</si>
  <si>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</si>
  <si>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</si>
  <si>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</si>
  <si>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</si>
  <si>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</si>
  <si>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</si>
  <si>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</si>
  <si>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</si>
  <si>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</si>
  <si>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</si>
  <si>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</si>
  <si>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</si>
  <si>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</si>
  <si>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</si>
  <si>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</si>
  <si>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</si>
  <si>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</si>
  <si>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</si>
  <si>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</si>
  <si>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</si>
  <si>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</si>
  <si>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</si>
  <si>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</si>
  <si>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</si>
  <si>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</si>
  <si>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</si>
  <si>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</si>
  <si>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</si>
  <si>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</si>
  <si>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</si>
  <si>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</si>
  <si>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</si>
  <si>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</si>
  <si>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</si>
  <si>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</si>
  <si>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</si>
  <si>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</si>
  <si>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</si>
  <si>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</si>
  <si>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</si>
  <si>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</si>
  <si>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</si>
  <si>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</si>
  <si>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</si>
  <si>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</si>
  <si>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</si>
  <si>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</si>
  <si>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</si>
  <si>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</si>
  <si>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</si>
  <si>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</si>
  <si>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</si>
  <si>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</si>
  <si>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</si>
  <si>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</si>
  <si>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</si>
  <si>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</si>
  <si>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</si>
  <si>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</si>
  <si>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</si>
  <si>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</si>
  <si>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</si>
  <si>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</si>
  <si>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</si>
  <si>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</si>
  <si>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</si>
  <si>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</si>
  <si>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</si>
  <si>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</si>
  <si>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</si>
  <si>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</si>
  <si>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</si>
  <si>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</si>
  <si>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</si>
  <si>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</si>
  <si>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</si>
  <si>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</si>
  <si>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</si>
  <si>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</si>
  <si>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</si>
  <si>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</si>
  <si>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</si>
  <si>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</si>
  <si>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</si>
  <si>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</si>
  <si>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</si>
  <si>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</si>
  <si>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</si>
  <si>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</si>
  <si>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</si>
  <si>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</si>
  <si>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</si>
  <si>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</si>
  <si>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</si>
  <si>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</si>
  <si>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</si>
  <si>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</si>
  <si>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</si>
  <si>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</si>
  <si>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</si>
  <si>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</si>
  <si>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</si>
  <si>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</si>
  <si>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</si>
  <si>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</si>
  <si>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</si>
  <si>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</si>
  <si>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</si>
  <si>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</si>
  <si>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</si>
  <si>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</si>
  <si>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</si>
  <si>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</si>
  <si>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</si>
  <si>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</si>
  <si>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</si>
  <si>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</si>
  <si>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</si>
  <si>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</si>
  <si>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</si>
  <si>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</si>
  <si>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</si>
  <si>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</si>
  <si>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</si>
  <si>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</si>
  <si>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</si>
  <si>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</si>
  <si>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</si>
  <si>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</si>
  <si>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</si>
  <si>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</si>
  <si>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</si>
  <si>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</si>
  <si>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</si>
  <si>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</si>
  <si>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</si>
  <si>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</si>
  <si>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</si>
  <si>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</si>
  <si>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</si>
  <si>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</si>
  <si>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</si>
  <si>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</si>
  <si>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</si>
  <si>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</si>
  <si>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</si>
  <si>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</si>
  <si>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</si>
  <si>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</si>
  <si>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</si>
  <si>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</si>
  <si>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</si>
  <si>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</si>
  <si>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</si>
  <si>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</si>
  <si>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</si>
  <si>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</si>
  <si>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</si>
  <si>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</si>
  <si>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</si>
  <si>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</si>
  <si>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</si>
  <si>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</si>
  <si>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</si>
  <si>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</si>
  <si>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</si>
  <si>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</si>
  <si>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</si>
  <si>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</si>
  <si>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</si>
  <si>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</si>
  <si>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</si>
  <si>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</si>
  <si>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</si>
  <si>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</si>
  <si>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</si>
  <si>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</si>
  <si>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</si>
  <si>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</si>
  <si>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</si>
  <si>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</si>
  <si>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</si>
  <si>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</si>
  <si>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</si>
  <si>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</si>
  <si>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</si>
  <si>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</si>
  <si>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</si>
  <si>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</si>
  <si>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</si>
  <si>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</si>
  <si>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</si>
  <si>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</si>
  <si>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</si>
  <si>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</si>
  <si>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</si>
  <si>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</si>
  <si>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</si>
  <si>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</si>
  <si>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</si>
  <si>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</si>
  <si>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</si>
  <si>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</si>
  <si>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</si>
  <si>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</si>
  <si>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</si>
  <si>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</si>
  <si>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</si>
  <si>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</si>
  <si>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</si>
  <si>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</si>
  <si>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</si>
  <si>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</si>
  <si>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</si>
  <si>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</si>
  <si>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</si>
  <si>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</si>
  <si>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</si>
  <si>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</si>
  <si>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</si>
  <si>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</si>
  <si>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</si>
  <si>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</si>
  <si>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</si>
  <si>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</si>
  <si>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</si>
  <si>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</si>
  <si>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</si>
  <si>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</si>
  <si>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</si>
  <si>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</si>
  <si>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</si>
  <si>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</si>
  <si>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</si>
  <si>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</si>
  <si>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</si>
  <si>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</si>
  <si>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</si>
  <si>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</si>
  <si>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</si>
  <si>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</si>
  <si>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</si>
  <si>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</si>
  <si>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</si>
  <si>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</si>
  <si>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</si>
  <si>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</si>
  <si>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</si>
  <si>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</si>
  <si>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</si>
  <si>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</si>
  <si>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</si>
  <si>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</si>
  <si>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</si>
  <si>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</si>
  <si>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</si>
  <si>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</si>
  <si>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</si>
  <si>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</si>
  <si>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</si>
  <si>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</si>
  <si>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</si>
  <si>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</si>
  <si>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</si>
  <si>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</si>
  <si>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</si>
  <si>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</si>
  <si>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</si>
  <si>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</si>
  <si>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</si>
  <si>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</si>
  <si>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</si>
  <si>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</si>
  <si>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</si>
  <si>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</si>
  <si>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</si>
  <si>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</si>
  <si>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</si>
  <si>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</si>
  <si>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</si>
  <si>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</si>
  <si>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</si>
  <si>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</si>
  <si>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</si>
  <si>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</si>
  <si>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</si>
  <si>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</si>
  <si>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</si>
  <si>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</si>
  <si>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</si>
  <si>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</si>
  <si>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</si>
  <si>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</si>
  <si>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</si>
  <si>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</si>
  <si>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</si>
  <si>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</si>
  <si>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</si>
  <si>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</si>
  <si>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</si>
  <si>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</si>
  <si>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</si>
  <si>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</si>
  <si>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</si>
  <si>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</si>
  <si>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</si>
  <si>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</si>
  <si>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</si>
  <si>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</si>
  <si>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</si>
  <si>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</si>
  <si>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</si>
  <si>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</si>
  <si>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</si>
  <si>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</si>
  <si>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</si>
  <si>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</si>
  <si>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</si>
  <si>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</si>
  <si>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</si>
  <si>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</si>
  <si>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</si>
  <si>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</si>
  <si>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</si>
  <si>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</si>
  <si>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</si>
  <si>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</si>
  <si>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</si>
  <si>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</si>
  <si>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</si>
  <si>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</si>
  <si>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</si>
  <si>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</si>
  <si>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</si>
  <si>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</si>
  <si>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</si>
  <si>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</si>
  <si>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</si>
  <si>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</si>
  <si>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</si>
  <si>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</si>
  <si>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</si>
  <si>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</si>
  <si>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</si>
  <si>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</si>
  <si>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</si>
  <si>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</si>
  <si>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</si>
  <si>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</si>
  <si>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</si>
  <si>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</si>
  <si>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</si>
  <si>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</si>
  <si>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</si>
  <si>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</si>
  <si>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</si>
  <si>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</si>
  <si>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</si>
  <si>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</si>
  <si>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</si>
  <si>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</si>
  <si>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</si>
  <si>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</si>
  <si>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</si>
  <si>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</si>
  <si>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</si>
  <si>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</si>
  <si>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</si>
  <si>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</si>
  <si>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</si>
  <si>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</si>
  <si>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</si>
  <si>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</si>
  <si>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</si>
  <si>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</si>
  <si>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</si>
  <si>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</si>
  <si>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</si>
  <si>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</si>
  <si>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</si>
  <si>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</si>
  <si>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</si>
  <si>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</si>
  <si>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</si>
  <si>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</si>
  <si>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</si>
  <si>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</si>
  <si>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</si>
  <si>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</si>
  <si>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</si>
  <si>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</si>
  <si>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</si>
  <si>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</si>
  <si>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</si>
  <si>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</si>
  <si>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</si>
  <si>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</si>
  <si>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</si>
  <si>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</si>
  <si>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</si>
  <si>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</si>
  <si>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</si>
  <si>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</si>
  <si>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</si>
  <si>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</si>
  <si>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</si>
  <si>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</si>
  <si>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</si>
  <si>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</si>
  <si>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</si>
  <si>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</si>
  <si>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</si>
  <si>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</si>
  <si>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</si>
  <si>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</si>
  <si>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</si>
  <si>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</si>
  <si>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</si>
  <si>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</si>
  <si>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</si>
  <si>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</si>
  <si>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</si>
  <si>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</si>
  <si>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</si>
  <si>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</si>
  <si>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</si>
  <si>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</si>
  <si>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</si>
  <si>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</si>
  <si>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</si>
  <si>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</si>
  <si>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</si>
  <si>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</si>
  <si>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</si>
  <si>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</si>
  <si>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</si>
  <si>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</si>
  <si>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</si>
  <si>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</si>
  <si>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</si>
  <si>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</si>
  <si>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</si>
  <si>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</si>
  <si>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</si>
  <si>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</si>
  <si>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</si>
  <si>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</si>
  <si>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</si>
  <si>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</si>
  <si>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</si>
  <si>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</si>
  <si>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</si>
  <si>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</si>
  <si>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</si>
  <si>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</si>
  <si>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</si>
  <si>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</si>
  <si>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</si>
  <si>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</si>
  <si>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</si>
  <si>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</si>
  <si>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</si>
  <si>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</si>
  <si>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</si>
  <si>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</si>
  <si>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</si>
  <si>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</si>
  <si>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</si>
  <si>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</si>
  <si>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</si>
  <si>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</si>
  <si>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</si>
  <si>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</si>
  <si>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</si>
  <si>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</si>
  <si>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</si>
  <si>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</si>
  <si>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</si>
  <si>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</si>
  <si>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</si>
  <si>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</si>
  <si>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</si>
  <si>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</si>
  <si>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</si>
  <si>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</si>
  <si>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</si>
  <si>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</si>
  <si>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</si>
  <si>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</si>
  <si>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</si>
  <si>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</si>
  <si>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</si>
  <si>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</si>
  <si>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</si>
  <si>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</si>
  <si>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</si>
  <si>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</si>
  <si>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</si>
  <si>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</si>
  <si>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</si>
  <si>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</si>
  <si>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</si>
  <si>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</si>
  <si>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</si>
  <si>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</si>
  <si>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</si>
  <si>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</si>
  <si>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</si>
  <si>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</si>
  <si>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</si>
  <si>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</si>
  <si>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</si>
  <si>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</si>
  <si>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</si>
  <si>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</si>
  <si>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</si>
  <si>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</si>
  <si>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</si>
  <si>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</si>
  <si>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</si>
  <si>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</si>
  <si>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</si>
  <si>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</si>
  <si>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</si>
  <si>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</si>
  <si>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</si>
  <si>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</si>
  <si>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</si>
  <si>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</si>
  <si>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</si>
  <si>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</si>
  <si>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</si>
  <si>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</si>
  <si>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</si>
  <si>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</si>
  <si>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</si>
  <si>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</si>
  <si>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</si>
  <si>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</si>
  <si>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</si>
  <si>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</si>
  <si>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</si>
  <si>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</si>
  <si>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</si>
  <si>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</si>
  <si>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</si>
  <si>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</si>
  <si>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</si>
  <si>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</si>
  <si>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</si>
  <si>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</si>
  <si>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</si>
  <si>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</si>
  <si>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</si>
  <si>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</si>
  <si>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</si>
  <si>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</si>
  <si>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</si>
  <si>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</si>
  <si>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</si>
  <si>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</si>
  <si>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</si>
  <si>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</si>
  <si>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</si>
  <si>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</si>
  <si>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</si>
  <si>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</si>
  <si>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</si>
  <si>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</si>
  <si>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</si>
  <si>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</si>
  <si>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</si>
  <si>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</si>
  <si>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</si>
  <si>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</si>
  <si>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</si>
  <si>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</si>
  <si>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</si>
  <si>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</si>
  <si>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</si>
  <si>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</si>
  <si>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</si>
  <si>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</si>
  <si>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</si>
  <si>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</si>
  <si>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</si>
  <si>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</si>
  <si>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</si>
  <si>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</si>
  <si>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</si>
  <si>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</si>
  <si>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</si>
  <si>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</si>
  <si>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</si>
  <si>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</si>
  <si>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</si>
  <si>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</si>
  <si>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</si>
  <si>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</si>
  <si>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</si>
  <si>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</si>
  <si>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</si>
  <si>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</si>
  <si>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</si>
  <si>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</si>
  <si>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</si>
  <si>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</si>
  <si>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</si>
  <si>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</si>
  <si>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</si>
  <si>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</si>
  <si>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</si>
  <si>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</si>
  <si>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</si>
  <si>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</si>
  <si>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</si>
  <si>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</si>
  <si>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</si>
  <si>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</si>
  <si>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</si>
  <si>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</si>
  <si>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</si>
  <si>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</si>
  <si>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</si>
  <si>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</si>
  <si>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</si>
  <si>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</si>
  <si>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</si>
  <si>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</si>
  <si>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</si>
  <si>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</si>
  <si>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</si>
  <si>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</si>
  <si>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</si>
  <si>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</si>
  <si>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</si>
  <si>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</si>
  <si>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</si>
  <si>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</si>
  <si>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</si>
  <si>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</si>
  <si>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</si>
  <si>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</si>
  <si>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</si>
  <si>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</si>
  <si>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</si>
  <si>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</si>
  <si>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</si>
  <si>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</si>
  <si>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</si>
  <si>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</si>
  <si>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</si>
  <si>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</si>
  <si>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</si>
  <si>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</si>
  <si>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</si>
  <si>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</si>
  <si>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</si>
  <si>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</si>
  <si>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</si>
  <si>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</si>
  <si>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</si>
  <si>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</si>
  <si>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</si>
  <si>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</si>
  <si>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</si>
  <si>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</si>
  <si>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</si>
  <si>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</si>
  <si>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</si>
  <si>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</si>
  <si>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</si>
  <si>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</si>
  <si>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</si>
  <si>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</si>
  <si>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</si>
  <si>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</si>
  <si>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</si>
  <si>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</si>
  <si>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</si>
  <si>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</si>
  <si>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</si>
  <si>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</si>
  <si>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</si>
  <si>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</si>
  <si>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</si>
  <si>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</si>
  <si>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</si>
  <si>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</si>
  <si>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</si>
  <si>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</si>
  <si>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</si>
  <si>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</si>
  <si>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</si>
  <si>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</si>
  <si>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</si>
  <si>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</si>
  <si>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</si>
  <si>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</si>
  <si>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</si>
  <si>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</si>
  <si>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</si>
  <si>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</si>
  <si>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</si>
  <si>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</si>
  <si>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</si>
  <si>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</si>
  <si>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</si>
  <si>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</si>
  <si>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</si>
  <si>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</si>
  <si>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</si>
  <si>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</si>
  <si>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</si>
  <si>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</si>
  <si>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</si>
  <si>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</si>
  <si>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</si>
  <si>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</si>
  <si>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</si>
  <si>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</si>
  <si>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</si>
  <si>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</si>
  <si>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</si>
  <si>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</si>
  <si>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</si>
  <si>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</si>
  <si>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</si>
  <si>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</si>
  <si>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</si>
  <si>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</si>
  <si>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</si>
  <si>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</si>
  <si>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</si>
  <si>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</si>
  <si>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</si>
  <si>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</si>
  <si>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</si>
  <si>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</si>
  <si>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</si>
  <si>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</si>
  <si>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</si>
  <si>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</si>
  <si>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</si>
  <si>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</si>
  <si>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</si>
  <si>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</si>
  <si>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</si>
  <si>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</si>
  <si>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</si>
  <si>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</si>
  <si>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</si>
  <si>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</si>
  <si>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</si>
  <si>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</si>
  <si>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</si>
  <si>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</si>
  <si>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</si>
  <si>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</si>
  <si>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</si>
  <si>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</si>
  <si>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</si>
  <si>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</si>
  <si>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</si>
  <si>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</si>
  <si>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</si>
  <si>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</si>
  <si>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</si>
  <si>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</si>
  <si>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</si>
  <si>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</si>
  <si>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</si>
  <si>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</si>
  <si>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</si>
  <si>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</si>
  <si>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</si>
  <si>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</si>
  <si>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</si>
  <si>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</si>
  <si>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</si>
  <si>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</si>
  <si>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</si>
  <si>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</si>
  <si>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</si>
  <si>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</si>
  <si>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</si>
  <si>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</si>
  <si>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</si>
  <si>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</si>
  <si>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</si>
  <si>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</si>
  <si>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</si>
  <si>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</si>
  <si>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</si>
  <si>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</si>
  <si>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</si>
  <si>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</si>
  <si>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</si>
  <si>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</si>
  <si>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</si>
  <si>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</si>
  <si>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</si>
  <si>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</si>
  <si>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</si>
  <si>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</si>
  <si>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</si>
  <si>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</si>
  <si>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</si>
  <si>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</si>
  <si>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</si>
  <si>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</si>
  <si>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</si>
  <si>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</si>
  <si>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</si>
  <si>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</si>
  <si>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</si>
  <si>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</si>
  <si>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</si>
  <si>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</si>
  <si>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</si>
  <si>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</si>
  <si>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</si>
  <si>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</si>
  <si>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</si>
  <si>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</si>
  <si>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</si>
  <si>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</si>
  <si>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</si>
  <si>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</si>
  <si>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</si>
  <si>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</si>
  <si>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</si>
  <si>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</si>
  <si>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</si>
  <si>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</si>
  <si>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</si>
  <si>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</si>
  <si>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</si>
  <si>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</si>
  <si>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</si>
  <si>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</si>
  <si>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</si>
  <si>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</si>
  <si>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</si>
  <si>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</si>
  <si>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</si>
  <si>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</si>
  <si>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</si>
  <si>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</si>
  <si>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</si>
  <si>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</si>
  <si>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</si>
  <si>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</si>
  <si>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</si>
  <si>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</si>
  <si>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</si>
  <si>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</si>
  <si>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</si>
  <si>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</si>
  <si>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</si>
  <si>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</si>
  <si>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</si>
  <si>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</si>
  <si>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</si>
  <si>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</si>
  <si>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</si>
  <si>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</si>
  <si>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</si>
  <si>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</si>
  <si>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</si>
  <si>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</si>
  <si>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</si>
  <si>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</si>
  <si>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</si>
  <si>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</si>
  <si>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</si>
  <si>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</si>
  <si>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</si>
  <si>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</si>
  <si>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</si>
  <si>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</si>
  <si>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</si>
  <si>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</si>
  <si>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</si>
  <si>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</si>
  <si>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</si>
  <si>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</si>
  <si>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</si>
  <si>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</si>
  <si>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</si>
  <si>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</si>
  <si>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</si>
  <si>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</si>
  <si>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</si>
  <si>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</si>
  <si>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</si>
  <si>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</si>
  <si>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</si>
  <si>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</si>
  <si>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</si>
  <si>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</si>
  <si>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</si>
  <si>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</si>
  <si>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</si>
  <si>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</si>
  <si>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</si>
  <si>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</si>
  <si>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</si>
  <si>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</si>
  <si>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</si>
  <si>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</si>
  <si>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</si>
  <si>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</si>
  <si>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</si>
  <si>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</si>
  <si>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</si>
  <si>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</si>
  <si>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</si>
  <si>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</si>
  <si>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</si>
  <si>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</si>
  <si>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</si>
  <si>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</si>
  <si>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</si>
  <si>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</si>
  <si>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</si>
  <si>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</si>
  <si>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</si>
  <si>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</si>
  <si>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</si>
  <si>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</si>
  <si>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</si>
  <si>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</si>
  <si>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</si>
  <si>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</si>
  <si>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</si>
  <si>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</si>
  <si>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</si>
  <si>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</si>
  <si>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</si>
  <si>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</si>
  <si>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</si>
  <si>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</si>
  <si>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</si>
  <si>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</si>
  <si>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</si>
  <si>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</si>
  <si>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</si>
  <si>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</si>
  <si>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</si>
  <si>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</si>
  <si>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</si>
  <si>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</si>
  <si>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</si>
  <si>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</si>
  <si>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</si>
  <si>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</si>
  <si>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</si>
  <si>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</si>
  <si>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</si>
  <si>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</si>
  <si>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</si>
  <si>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</si>
  <si>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</si>
  <si>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</si>
  <si>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</si>
  <si>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</si>
  <si>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</si>
  <si>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</si>
  <si>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</si>
  <si>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</si>
  <si>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</si>
  <si>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</si>
  <si>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</si>
  <si>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</si>
  <si>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</si>
  <si>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</si>
  <si>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</si>
  <si>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</si>
  <si>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</si>
  <si>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</si>
  <si>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</si>
  <si>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</si>
  <si>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</si>
  <si>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</si>
  <si>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</si>
  <si>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</si>
  <si>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</si>
  <si>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</si>
  <si>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</si>
  <si>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</si>
  <si>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</si>
  <si>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</si>
  <si>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</si>
  <si>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</si>
  <si>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</si>
  <si>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</si>
  <si>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</si>
  <si>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</si>
  <si>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</si>
  <si>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</si>
  <si>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</si>
  <si>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</si>
  <si>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</si>
  <si>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</si>
  <si>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</si>
  <si>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</si>
  <si>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</si>
  <si>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</si>
  <si>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</si>
  <si>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</si>
  <si>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</si>
  <si>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</si>
  <si>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</si>
  <si>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</si>
  <si>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</si>
  <si>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</si>
  <si>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</si>
  <si>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</si>
  <si>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</si>
  <si>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</si>
  <si>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</si>
  <si>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</si>
  <si>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</si>
  <si>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</si>
  <si>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</si>
  <si>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</si>
  <si>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</si>
  <si>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</si>
  <si>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</si>
  <si>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</si>
  <si>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</si>
  <si>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</si>
  <si>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</si>
  <si>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</si>
  <si>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</si>
  <si>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</si>
  <si>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</si>
  <si>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</si>
  <si>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</si>
  <si>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</si>
  <si>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</si>
  <si>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</si>
  <si>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</si>
  <si>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</si>
  <si>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</si>
  <si>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</si>
  <si>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</si>
  <si>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</si>
  <si>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</si>
  <si>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</si>
  <si>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</si>
  <si>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</si>
  <si>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</si>
  <si>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</si>
  <si>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</si>
  <si>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</si>
  <si>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</si>
  <si>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</si>
  <si>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</si>
  <si>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</si>
  <si>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</si>
  <si>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</si>
  <si>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</si>
  <si>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</si>
  <si>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</si>
  <si>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</si>
  <si>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</si>
  <si>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</si>
  <si>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</si>
  <si>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</si>
  <si>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</si>
  <si>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</si>
  <si>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</si>
  <si>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</si>
  <si>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</si>
  <si>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</si>
  <si>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</si>
  <si>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</si>
  <si>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</si>
  <si>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</si>
  <si>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</si>
  <si>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</si>
  <si>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</si>
  <si>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</si>
  <si>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</si>
  <si>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</si>
  <si>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</si>
  <si>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</si>
  <si>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</si>
  <si>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</si>
  <si>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</si>
  <si>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</si>
  <si>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</si>
  <si>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</si>
  <si>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</si>
  <si>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</si>
  <si>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</si>
  <si>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</si>
  <si>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</si>
  <si>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</si>
  <si>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</si>
  <si>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</si>
  <si>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</si>
  <si>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</si>
  <si>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</si>
  <si>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</si>
  <si>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</si>
  <si>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</si>
  <si>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</si>
  <si>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</si>
  <si>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</si>
  <si>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</si>
  <si>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</si>
  <si>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</si>
  <si>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</si>
  <si>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</si>
  <si>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</si>
  <si>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</si>
  <si>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</si>
  <si>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</si>
  <si>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</si>
  <si>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</si>
  <si>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</si>
  <si>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</si>
  <si>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</si>
  <si>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</si>
  <si>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</si>
  <si>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</si>
  <si>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</si>
  <si>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</si>
  <si>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</si>
  <si>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</si>
  <si>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</si>
  <si>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</si>
  <si>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</si>
  <si>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</si>
  <si>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</si>
  <si>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</si>
  <si>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</si>
  <si>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</si>
  <si>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</si>
  <si>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</si>
  <si>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</si>
  <si>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</si>
  <si>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</si>
  <si>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</si>
  <si>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</si>
  <si>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</si>
  <si>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</si>
  <si>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</si>
  <si>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</si>
  <si>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</si>
  <si>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</si>
  <si>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</si>
  <si>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</si>
  <si>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</si>
  <si>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</si>
  <si>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</si>
  <si>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</si>
  <si>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</si>
  <si>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</si>
  <si>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</si>
  <si>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</si>
  <si>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</si>
  <si>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</si>
  <si>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</si>
  <si>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</si>
  <si>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</si>
  <si>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</si>
  <si>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</si>
  <si>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</si>
  <si>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</si>
  <si>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</si>
  <si>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</si>
  <si>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</si>
  <si>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</si>
  <si>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</si>
  <si>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</si>
  <si>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</si>
  <si>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</si>
  <si>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</si>
  <si>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</si>
  <si>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</si>
  <si>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</si>
  <si>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</si>
  <si>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</si>
  <si>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</si>
  <si>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</si>
  <si>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</si>
  <si>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</si>
  <si>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</si>
  <si>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</si>
  <si>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</si>
  <si>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</si>
  <si>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</si>
  <si>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</si>
  <si>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</si>
  <si>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</si>
  <si>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</si>
  <si>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</si>
  <si>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</si>
  <si>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</si>
  <si>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</si>
  <si>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</si>
  <si>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</si>
  <si>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</si>
  <si>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</si>
  <si>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</si>
  <si>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</si>
  <si>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</si>
  <si>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</si>
  <si>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</si>
  <si>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</si>
  <si>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</si>
  <si>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</si>
  <si>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</si>
  <si>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</si>
  <si>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</si>
  <si>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</si>
  <si>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</si>
  <si>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</si>
  <si>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</si>
  <si>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</si>
  <si>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</si>
  <si>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</si>
  <si>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</si>
  <si>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</si>
  <si>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</si>
  <si>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</si>
  <si>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</si>
  <si>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</si>
  <si>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</si>
  <si>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</si>
  <si>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</si>
  <si>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</si>
  <si>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</si>
  <si>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</si>
  <si>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</si>
  <si>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</si>
  <si>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</si>
  <si>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</si>
  <si>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</si>
  <si>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</si>
  <si>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</si>
  <si>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</si>
  <si>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</si>
  <si>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</si>
  <si>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</si>
  <si>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</si>
  <si>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</si>
  <si>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</si>
  <si>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</si>
  <si>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</si>
  <si>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</si>
  <si>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</si>
  <si>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</si>
  <si>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</si>
  <si>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</si>
  <si>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</si>
  <si>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</si>
  <si>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</si>
  <si>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</si>
  <si>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</si>
  <si>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</si>
  <si>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</si>
  <si>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</si>
  <si>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</si>
  <si>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</si>
  <si>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</si>
  <si>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</si>
  <si>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</si>
  <si>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</si>
  <si>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</si>
  <si>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</si>
  <si>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</si>
  <si>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</si>
  <si>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</si>
  <si>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</si>
  <si>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</si>
  <si>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</si>
  <si>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</si>
  <si>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</si>
  <si>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</si>
  <si>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</si>
  <si>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</si>
  <si>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</si>
  <si>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</si>
  <si>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</si>
  <si>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</si>
  <si>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</si>
  <si>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</si>
  <si>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</si>
  <si>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</si>
  <si>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</si>
  <si>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</si>
  <si>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</si>
  <si>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</si>
  <si>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</si>
  <si>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</si>
  <si>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</si>
  <si>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</si>
  <si>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</si>
  <si>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</si>
  <si>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</si>
  <si>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</si>
  <si>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</si>
  <si>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</si>
  <si>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</si>
  <si>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</si>
  <si>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</si>
  <si>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</si>
  <si>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</si>
  <si>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</si>
  <si>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</si>
  <si>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</si>
  <si>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</si>
  <si>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</si>
  <si>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</si>
  <si>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</si>
  <si>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</si>
  <si>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</si>
  <si>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</si>
  <si>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</si>
  <si>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</si>
  <si>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</si>
  <si>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</si>
  <si>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</si>
  <si>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</si>
  <si>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</si>
  <si>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</si>
  <si>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</si>
  <si>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</si>
  <si>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</si>
  <si>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</si>
  <si>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</si>
  <si>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</si>
  <si>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</si>
  <si>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</si>
  <si>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</si>
  <si>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</si>
  <si>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</si>
  <si>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</si>
  <si>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</si>
  <si>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</si>
  <si>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</si>
  <si>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</si>
  <si>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</si>
  <si>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</si>
  <si>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</si>
  <si>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</si>
  <si>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</si>
  <si>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</si>
  <si>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</si>
  <si>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</si>
  <si>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</si>
  <si>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</si>
  <si>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</si>
  <si>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</si>
  <si>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</si>
  <si>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</si>
  <si>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</si>
  <si>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</si>
  <si>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</si>
  <si>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</si>
  <si>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</si>
  <si>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</si>
  <si>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</si>
  <si>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</si>
  <si>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</si>
  <si>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</si>
  <si>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</si>
  <si>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</si>
  <si>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</si>
  <si>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</si>
  <si>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</si>
  <si>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</si>
  <si>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</si>
  <si>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</si>
  <si>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</si>
  <si>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</si>
  <si>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</si>
  <si>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</si>
  <si>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</si>
  <si>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</si>
  <si>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</si>
  <si>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</si>
  <si>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</si>
  <si>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</si>
  <si>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</si>
  <si>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</si>
  <si>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</si>
  <si>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</si>
  <si>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</si>
  <si>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</si>
  <si>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</si>
  <si>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</si>
  <si>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</si>
  <si>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</si>
  <si>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</si>
  <si>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</si>
  <si>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</si>
  <si>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</si>
  <si>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</si>
  <si>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</si>
  <si>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</si>
  <si>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</si>
  <si>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</si>
  <si>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</si>
  <si>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</si>
  <si>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</si>
  <si>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</si>
  <si>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</si>
  <si>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</si>
  <si>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</si>
  <si>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</si>
  <si>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</si>
  <si>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</si>
  <si>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</si>
  <si>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</si>
  <si>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</si>
  <si>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</si>
  <si>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</si>
  <si>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</si>
  <si>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</si>
  <si>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</si>
  <si>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</si>
  <si>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</si>
  <si>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</si>
  <si>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</si>
  <si>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</si>
  <si>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</si>
  <si>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</si>
  <si>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</si>
  <si>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</si>
  <si>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</si>
  <si>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</si>
  <si>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</si>
  <si>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</si>
  <si>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</si>
  <si>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</si>
  <si>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</si>
  <si>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</si>
  <si>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</si>
  <si>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</si>
  <si>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</si>
  <si>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</si>
  <si>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</si>
  <si>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</si>
  <si>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</si>
  <si>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</si>
  <si>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</si>
  <si>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</si>
  <si>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</si>
  <si>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</si>
  <si>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</si>
  <si>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</si>
  <si>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</si>
  <si>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</si>
  <si>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</si>
  <si>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</si>
  <si>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</si>
  <si>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</si>
  <si>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</si>
  <si>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</si>
  <si>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</si>
  <si>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</si>
  <si>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</si>
  <si>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</si>
  <si>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</si>
  <si>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</si>
  <si>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</si>
  <si>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</si>
  <si>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</si>
  <si>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</si>
  <si>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</si>
  <si>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</si>
  <si>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</si>
  <si>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</si>
  <si>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</si>
  <si>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</si>
  <si>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</si>
  <si>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</si>
  <si>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</si>
  <si>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</si>
  <si>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</si>
  <si>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</si>
  <si>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</si>
  <si>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</si>
  <si>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</si>
  <si>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</si>
  <si>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</si>
  <si>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</si>
  <si>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</si>
  <si>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</si>
  <si>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</si>
  <si>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</si>
  <si>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</si>
  <si>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</si>
  <si>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</si>
  <si>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</si>
  <si>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</si>
  <si>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</si>
  <si>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</si>
  <si>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</si>
  <si>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</si>
  <si>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</si>
  <si>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</si>
  <si>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</si>
  <si>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</si>
  <si>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</si>
  <si>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</si>
  <si>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</si>
  <si>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</si>
  <si>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</si>
  <si>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</si>
  <si>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</si>
  <si>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</si>
  <si>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</si>
  <si>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</si>
  <si>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</si>
  <si>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</si>
  <si>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</si>
  <si>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</si>
  <si>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</si>
  <si>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</si>
  <si>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</si>
  <si>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</si>
  <si>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</si>
  <si>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</si>
  <si>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</si>
  <si>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</si>
  <si>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</si>
  <si>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</si>
  <si>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</si>
  <si>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</si>
  <si>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</si>
  <si>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</si>
  <si>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</si>
  <si>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</si>
  <si>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</si>
  <si>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</si>
  <si>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</si>
  <si>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</si>
  <si>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</si>
  <si>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</si>
  <si>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</si>
  <si>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</si>
  <si>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</si>
  <si>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</si>
  <si>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</si>
  <si>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</si>
  <si>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</si>
  <si>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</si>
  <si>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</si>
  <si>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</si>
  <si>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</si>
  <si>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</si>
  <si>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</si>
  <si>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</si>
  <si>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</si>
  <si>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</si>
  <si>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</si>
  <si>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</si>
  <si>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</si>
  <si>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</si>
  <si>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</si>
  <si>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</si>
  <si>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</si>
  <si>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</si>
  <si>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</si>
  <si>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</si>
  <si>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</si>
  <si>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</si>
  <si>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</si>
  <si>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</si>
  <si>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</si>
  <si>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</si>
  <si>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</si>
  <si>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</si>
  <si>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</si>
  <si>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</si>
  <si>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</si>
  <si>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</si>
  <si>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</si>
  <si>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</si>
  <si>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</si>
  <si>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</si>
  <si>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</si>
  <si>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</si>
  <si>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</si>
  <si>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</si>
  <si>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</si>
  <si>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</si>
  <si>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</si>
  <si>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</si>
  <si>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</si>
  <si>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</si>
  <si>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</si>
  <si>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</si>
  <si>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</si>
  <si>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</si>
  <si>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</si>
  <si>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</si>
  <si>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</si>
  <si>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</si>
  <si>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</si>
  <si>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</si>
  <si>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</si>
  <si>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</si>
  <si>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</si>
  <si>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</si>
  <si>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</si>
  <si>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</si>
  <si>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</si>
  <si>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</si>
  <si>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</si>
  <si>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</si>
  <si>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</si>
  <si>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</si>
  <si>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</si>
  <si>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</si>
  <si>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</si>
  <si>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</si>
  <si>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</si>
  <si>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</si>
  <si>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</si>
  <si>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</si>
  <si>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</si>
  <si>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</si>
  <si>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</si>
  <si>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</si>
  <si>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</si>
  <si>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</si>
  <si>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</si>
  <si>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</si>
  <si>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</si>
  <si>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</si>
  <si>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</si>
  <si>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</si>
  <si>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</si>
  <si>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</si>
  <si>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</si>
  <si>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</si>
  <si>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</si>
  <si>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</si>
  <si>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</si>
  <si>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</si>
  <si>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</si>
  <si>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</si>
  <si>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</si>
  <si>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</si>
  <si>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</si>
  <si>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</si>
  <si>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</si>
  <si>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</si>
  <si>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</si>
  <si>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</si>
  <si>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</si>
  <si>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</si>
  <si>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</si>
  <si>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</si>
  <si>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</si>
  <si>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</si>
  <si>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</si>
  <si>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</si>
  <si>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</si>
  <si>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</si>
  <si>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</si>
  <si>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</si>
  <si>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</si>
  <si>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</si>
  <si>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</si>
  <si>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</si>
  <si>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</si>
  <si>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</si>
  <si>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</si>
  <si>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</si>
  <si>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</si>
  <si>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</si>
  <si>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</si>
  <si>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</si>
  <si>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</si>
  <si>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</si>
  <si>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</si>
  <si>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</si>
  <si>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</si>
  <si>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</si>
  <si>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</si>
  <si>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</si>
  <si>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</si>
  <si>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</si>
  <si>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</si>
  <si>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</si>
  <si>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</si>
  <si>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</si>
  <si>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</si>
  <si>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</si>
  <si>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</si>
  <si>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</si>
  <si>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</si>
  <si>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</si>
  <si>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</si>
  <si>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</si>
  <si>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</si>
  <si>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</si>
  <si>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</si>
  <si>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</si>
  <si>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</si>
  <si>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</si>
  <si>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</si>
  <si>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</si>
  <si>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</si>
  <si>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</si>
  <si>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</si>
  <si>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</si>
  <si>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</si>
  <si>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</si>
  <si>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</si>
  <si>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</si>
  <si>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</si>
  <si>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</si>
  <si>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</si>
  <si>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</si>
  <si>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</si>
  <si>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</si>
  <si>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</si>
  <si>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</si>
  <si>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</si>
  <si>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</si>
  <si>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</si>
  <si>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</si>
  <si>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</si>
  <si>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</si>
  <si>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</si>
  <si>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</si>
  <si>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</si>
  <si>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</si>
  <si>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</si>
  <si>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</si>
  <si>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</si>
  <si>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</si>
  <si>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</si>
  <si>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</si>
  <si>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</si>
  <si>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</si>
  <si>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</si>
  <si>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</si>
  <si>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</si>
  <si>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</si>
  <si>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</si>
  <si>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</si>
  <si>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</si>
  <si>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</si>
  <si>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</si>
  <si>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</si>
  <si>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</si>
  <si>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</si>
  <si>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</si>
  <si>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</si>
  <si>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</si>
  <si>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</si>
  <si>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</si>
  <si>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</si>
  <si>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</si>
  <si>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</si>
  <si>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</si>
  <si>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</si>
  <si>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</si>
  <si>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</si>
  <si>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</si>
  <si>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</si>
  <si>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</si>
  <si>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</si>
  <si>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</si>
  <si>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</si>
  <si>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</si>
  <si>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</si>
  <si>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</si>
  <si>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</si>
  <si>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</si>
  <si>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</si>
  <si>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</si>
  <si>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</si>
  <si>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</si>
  <si>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</si>
  <si>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</si>
  <si>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</si>
  <si>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</si>
  <si>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</si>
  <si>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</si>
  <si>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</si>
  <si>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</si>
  <si>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</si>
  <si>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</si>
  <si>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</si>
  <si>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</si>
  <si>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</si>
  <si>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</si>
  <si>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</si>
  <si>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</si>
  <si>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</si>
  <si>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</si>
  <si>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</si>
  <si>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</si>
  <si>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</si>
  <si>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</si>
  <si>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</si>
  <si>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</si>
  <si>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</si>
  <si>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</si>
  <si>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</si>
  <si>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</si>
  <si>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</si>
  <si>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</si>
  <si>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</si>
  <si>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</si>
  <si>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</si>
  <si>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</si>
  <si>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</si>
  <si>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</si>
  <si>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</si>
  <si>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</si>
  <si>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</si>
  <si>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</si>
  <si>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</si>
  <si>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</si>
  <si>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</si>
  <si>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</si>
  <si>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</si>
  <si>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</si>
  <si>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</si>
  <si>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</si>
  <si>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</si>
  <si>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</si>
  <si>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</si>
  <si>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</si>
  <si>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</si>
  <si>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</si>
  <si>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</si>
  <si>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</si>
  <si>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</si>
  <si>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</si>
  <si>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</si>
  <si>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</si>
  <si>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</si>
  <si>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</si>
  <si>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</si>
  <si>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</si>
  <si>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</si>
  <si>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</si>
  <si>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</si>
  <si>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</si>
  <si>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</si>
  <si>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</si>
  <si>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</si>
  <si>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</si>
  <si>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</si>
  <si>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</si>
  <si>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</si>
  <si>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</si>
  <si>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</si>
  <si>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</si>
  <si>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</si>
  <si>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</si>
  <si>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</si>
  <si>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</si>
  <si>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</si>
  <si>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</si>
  <si>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</si>
  <si>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</si>
  <si>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</si>
  <si>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</si>
  <si>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</si>
  <si>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</si>
  <si>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</si>
  <si>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</si>
  <si>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</si>
  <si>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</si>
  <si>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</si>
  <si>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</si>
  <si>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</si>
  <si>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</si>
  <si>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</si>
  <si>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</si>
  <si>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</si>
  <si>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</si>
  <si>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</si>
  <si>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</si>
  <si>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</si>
  <si>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</si>
  <si>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</si>
  <si>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</si>
  <si>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</si>
  <si>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</si>
  <si>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</si>
  <si>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</si>
  <si>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</si>
  <si>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</si>
  <si>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</si>
  <si>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</si>
  <si>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</si>
  <si>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</si>
  <si>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</si>
  <si>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</si>
  <si>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</si>
  <si>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</si>
  <si>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</si>
  <si>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</si>
  <si>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</si>
  <si>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</si>
  <si>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</si>
  <si>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</si>
  <si>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</si>
  <si>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</si>
  <si>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</si>
  <si>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</si>
  <si>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</si>
  <si>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</si>
  <si>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</si>
  <si>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</si>
  <si>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</si>
  <si>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</si>
  <si>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</si>
  <si>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</si>
  <si>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</si>
  <si>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</si>
  <si>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</si>
  <si>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</si>
  <si>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</si>
  <si>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</si>
  <si>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</si>
  <si>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</si>
  <si>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</si>
  <si>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</si>
  <si>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</si>
  <si>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</si>
  <si>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</si>
  <si>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</si>
  <si>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</si>
  <si>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</si>
  <si>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</si>
  <si>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</si>
  <si>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</si>
  <si>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</si>
  <si>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</si>
  <si>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</si>
  <si>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</si>
  <si>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</si>
  <si>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</si>
  <si>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</si>
  <si>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</si>
  <si>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</si>
  <si>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</si>
  <si>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</si>
  <si>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</si>
  <si>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</si>
  <si>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</si>
  <si>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</si>
  <si>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</si>
  <si>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</si>
  <si>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</si>
  <si>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</si>
  <si>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</si>
  <si>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</si>
  <si>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</si>
  <si>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</si>
  <si>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</si>
  <si>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</si>
  <si>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</si>
  <si>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</si>
  <si>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</si>
  <si>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</si>
  <si>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</si>
  <si>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</si>
  <si>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</si>
  <si>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</si>
  <si>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</si>
  <si>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</si>
  <si>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</si>
  <si>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</si>
  <si>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</si>
  <si>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</si>
  <si>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</si>
  <si>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</si>
  <si>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</si>
  <si>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</si>
  <si>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</si>
  <si>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</si>
  <si>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</si>
  <si>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</si>
  <si>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</si>
  <si>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</si>
  <si>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</si>
  <si>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</si>
  <si>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</si>
  <si>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</si>
  <si>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</si>
  <si>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</si>
  <si>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</si>
  <si>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</si>
  <si>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</si>
  <si>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</si>
  <si>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</si>
  <si>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</si>
  <si>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</si>
  <si>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</si>
  <si>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</si>
  <si>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</si>
  <si>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</si>
  <si>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</si>
  <si>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</si>
  <si>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</si>
  <si>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</si>
  <si>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</si>
  <si>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</si>
  <si>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</si>
  <si>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</si>
  <si>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</si>
  <si>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</si>
  <si>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</si>
  <si>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</si>
  <si>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</si>
  <si>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</si>
  <si>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</si>
  <si>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</si>
  <si>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</si>
  <si>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</si>
  <si>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</si>
  <si>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</si>
  <si>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</si>
  <si>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</si>
  <si>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</si>
  <si>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</si>
  <si>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</si>
  <si>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</si>
  <si>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</si>
  <si>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</si>
  <si>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</si>
  <si>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</si>
  <si>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</si>
  <si>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</si>
  <si>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</si>
  <si>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</si>
  <si>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</si>
  <si>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</si>
  <si>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</si>
  <si>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</si>
  <si>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</si>
  <si>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</si>
  <si>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</si>
  <si>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</si>
  <si>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</si>
  <si>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</si>
  <si>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</si>
  <si>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</si>
  <si>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</si>
  <si>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</si>
  <si>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</si>
  <si>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</si>
  <si>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</si>
  <si>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</si>
  <si>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</si>
  <si>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</si>
  <si>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</si>
  <si>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</si>
  <si>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</si>
  <si>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</si>
  <si>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</si>
  <si>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</si>
  <si>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</si>
  <si>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</si>
  <si>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</si>
  <si>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</si>
  <si>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</si>
  <si>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</si>
  <si>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</si>
  <si>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</si>
  <si>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</si>
  <si>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</si>
  <si>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</si>
  <si>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</si>
  <si>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</si>
  <si>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</si>
  <si>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</si>
  <si>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</si>
  <si>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</si>
  <si>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</si>
  <si>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</si>
  <si>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</si>
  <si>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</si>
  <si>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</si>
  <si>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</si>
  <si>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</si>
  <si>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</si>
  <si>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</si>
  <si>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</si>
  <si>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</si>
  <si>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</si>
  <si>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</si>
  <si>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</si>
  <si>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</si>
  <si>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</si>
  <si>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</si>
  <si>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</si>
  <si>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</si>
  <si>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</si>
  <si>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</si>
  <si>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</si>
  <si>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</si>
  <si>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</si>
  <si>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</si>
  <si>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</si>
  <si>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</si>
  <si>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</si>
  <si>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</si>
  <si>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</si>
  <si>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</si>
  <si>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</si>
  <si>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</si>
  <si>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</si>
  <si>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</si>
  <si>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</si>
  <si>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</si>
  <si>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</si>
  <si>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</si>
  <si>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</si>
  <si>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</si>
  <si>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</si>
  <si>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</si>
  <si>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</si>
  <si>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</si>
  <si>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</si>
  <si>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</si>
  <si>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</si>
  <si>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</si>
  <si>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</si>
  <si>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</si>
  <si>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</si>
  <si>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</si>
  <si>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</si>
  <si>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</si>
  <si>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</si>
  <si>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</si>
  <si>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</si>
  <si>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</si>
  <si>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</si>
  <si>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</si>
  <si>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</si>
  <si>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</si>
  <si>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</si>
  <si>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</si>
  <si>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</si>
  <si>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</si>
  <si>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</si>
  <si>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</si>
  <si>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</si>
  <si>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</si>
  <si>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</si>
  <si>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</si>
  <si>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</si>
  <si>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</si>
  <si>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</si>
  <si>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</si>
  <si>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</si>
  <si>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</si>
  <si>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</si>
  <si>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</si>
  <si>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</si>
  <si>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</si>
  <si>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</si>
  <si>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</si>
  <si>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</si>
  <si>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</si>
  <si>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</si>
  <si>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</si>
  <si>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</si>
  <si>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</si>
  <si>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</si>
  <si>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</si>
  <si>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</si>
  <si>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</si>
  <si>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</si>
  <si>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</si>
  <si>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</si>
  <si>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</si>
  <si>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</si>
  <si>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</si>
  <si>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</si>
  <si>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</si>
  <si>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</si>
  <si>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</si>
  <si>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</si>
  <si>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</si>
  <si>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</si>
  <si>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</si>
  <si>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</si>
  <si>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</si>
  <si>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</si>
  <si>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</si>
  <si>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</si>
  <si>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</si>
  <si>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</si>
  <si>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</si>
  <si>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</si>
  <si>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</si>
  <si>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</si>
  <si>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</si>
  <si>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</si>
  <si>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</si>
  <si>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</si>
  <si>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</si>
  <si>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</si>
  <si>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</si>
  <si>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</si>
  <si>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</si>
  <si>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</si>
  <si>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</si>
  <si>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</si>
  <si>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</si>
  <si>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</si>
  <si>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</si>
  <si>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</si>
  <si>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</si>
  <si>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</si>
  <si>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</si>
  <si>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</si>
  <si>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</si>
  <si>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</si>
  <si>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</si>
  <si>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</si>
  <si>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</si>
  <si>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</si>
  <si>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</si>
  <si>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</si>
  <si>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</si>
  <si>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</si>
  <si>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</si>
  <si>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</si>
  <si>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</si>
  <si>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</si>
  <si>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</si>
  <si>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</si>
  <si>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</si>
  <si>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</si>
  <si>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</si>
  <si>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</si>
  <si>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</si>
  <si>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</si>
  <si>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</si>
  <si>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</si>
  <si>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</si>
  <si>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</si>
  <si>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</si>
  <si>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</si>
  <si>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</si>
  <si>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</si>
  <si>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</si>
  <si>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</si>
  <si>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</si>
  <si>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</si>
  <si>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</si>
  <si>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</si>
  <si>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</si>
  <si>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</si>
  <si>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</si>
  <si>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</si>
  <si>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</si>
  <si>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</si>
  <si>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</si>
  <si>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</si>
  <si>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</si>
  <si>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</si>
  <si>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</si>
  <si>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</si>
  <si>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</si>
  <si>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</si>
  <si>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</si>
  <si>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</si>
  <si>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</si>
  <si>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</si>
  <si>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</si>
  <si>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</si>
  <si>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</si>
  <si>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</si>
  <si>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</si>
  <si>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</si>
  <si>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</si>
  <si>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</si>
  <si>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</si>
  <si>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</si>
  <si>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</si>
  <si>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</si>
  <si>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</si>
  <si>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</si>
  <si>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</si>
  <si>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</si>
  <si>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</si>
  <si>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</si>
  <si>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</si>
  <si>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</si>
  <si>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</si>
  <si>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</si>
  <si>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</si>
  <si>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</si>
  <si>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</si>
  <si>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</si>
  <si>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</si>
  <si>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</si>
  <si>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</si>
  <si>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</si>
  <si>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</si>
  <si>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</si>
  <si>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</si>
  <si>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</si>
  <si>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</si>
  <si>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</si>
  <si>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</si>
  <si>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</si>
  <si>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</si>
  <si>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</si>
  <si>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</si>
  <si>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</si>
  <si>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</si>
  <si>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</si>
  <si>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</si>
  <si>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</si>
  <si>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</si>
  <si>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</si>
  <si>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</si>
  <si>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</si>
  <si>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</si>
  <si>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</si>
  <si>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</si>
  <si>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</si>
  <si>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</si>
  <si>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</si>
  <si>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</si>
  <si>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</si>
  <si>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</si>
  <si>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</si>
  <si>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</si>
  <si>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</si>
  <si>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</si>
  <si>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</si>
  <si>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</si>
  <si>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</si>
  <si>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</si>
  <si>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</si>
  <si>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</si>
  <si>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</si>
  <si>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</si>
  <si>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</si>
  <si>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</si>
  <si>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</si>
  <si>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</si>
  <si>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</si>
  <si>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</si>
  <si>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</si>
  <si>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</si>
  <si>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</si>
  <si>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</si>
  <si>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</si>
  <si>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</si>
  <si>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</si>
  <si>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</si>
  <si>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</si>
  <si>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</si>
  <si>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</si>
  <si>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</si>
  <si>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</si>
  <si>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</si>
  <si>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</si>
  <si>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</si>
  <si>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</si>
  <si>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</si>
  <si>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</si>
  <si>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</si>
  <si>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</si>
  <si>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</si>
  <si>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</si>
  <si>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</si>
  <si>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</si>
  <si>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</si>
  <si>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</si>
  <si>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</si>
  <si>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</si>
  <si>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</si>
  <si>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</si>
  <si>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</si>
  <si>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</si>
  <si>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</si>
  <si>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</si>
  <si>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</si>
  <si>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</si>
  <si>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</si>
  <si>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</si>
  <si>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</si>
  <si>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</si>
  <si>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</si>
  <si>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</si>
  <si>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</si>
  <si>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</si>
  <si>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</si>
  <si>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</si>
  <si>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</si>
  <si>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</si>
  <si>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</si>
  <si>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</si>
  <si>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</si>
  <si>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</si>
  <si>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</si>
  <si>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</si>
  <si>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</si>
  <si>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</si>
  <si>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</si>
  <si>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</si>
  <si>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</si>
  <si>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</si>
  <si>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</si>
  <si>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</si>
  <si>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</si>
  <si>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</si>
  <si>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</si>
  <si>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</si>
  <si>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</si>
  <si>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</si>
  <si>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</si>
  <si>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</si>
  <si>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</si>
  <si>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</si>
  <si>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</si>
  <si>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</si>
  <si>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</si>
  <si>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</si>
  <si>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</si>
  <si>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</si>
  <si>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</si>
  <si>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</si>
  <si>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</si>
  <si>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</si>
  <si>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</si>
  <si>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</si>
  <si>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</si>
  <si>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</si>
  <si>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</si>
  <si>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</si>
  <si>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</si>
  <si>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</si>
  <si>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</si>
  <si>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</si>
  <si>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</si>
  <si>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</si>
  <si>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</si>
  <si>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</si>
  <si>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</si>
  <si>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</si>
  <si>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</si>
  <si>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</si>
  <si>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</si>
  <si>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</si>
  <si>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</si>
  <si>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</si>
  <si>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</si>
  <si>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</si>
  <si>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</si>
  <si>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</si>
  <si>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</si>
  <si>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</si>
  <si>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</si>
  <si>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</si>
  <si>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</si>
  <si>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</si>
  <si>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</si>
  <si>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</si>
  <si>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</si>
  <si>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</si>
  <si>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</si>
  <si>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</si>
  <si>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</si>
  <si>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</si>
  <si>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</si>
  <si>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</si>
  <si>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</si>
  <si>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</si>
  <si>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</si>
  <si>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</si>
  <si>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</si>
  <si>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</si>
  <si>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</si>
  <si>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</si>
  <si>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</si>
  <si>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</si>
  <si>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</si>
  <si>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</si>
  <si>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</si>
  <si>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</si>
  <si>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</si>
  <si>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</si>
  <si>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</si>
  <si>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</si>
  <si>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</si>
  <si>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</si>
  <si>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</si>
  <si>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</si>
  <si>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</si>
  <si>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</si>
  <si>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</si>
  <si>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</si>
  <si>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</si>
  <si>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</si>
  <si>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</si>
  <si>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</si>
  <si>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</si>
  <si>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</si>
  <si>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</si>
  <si>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</si>
  <si>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</si>
  <si>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</si>
  <si>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</si>
  <si>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</si>
  <si>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</si>
  <si>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</si>
  <si>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</si>
  <si>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</si>
  <si>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</si>
  <si>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</si>
  <si>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</si>
  <si>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</si>
  <si>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</si>
  <si>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</si>
  <si>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</si>
  <si>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</si>
  <si>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</si>
  <si>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</si>
  <si>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</si>
  <si>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</si>
  <si>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</si>
  <si>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</si>
  <si>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</si>
  <si>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</si>
  <si>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</si>
  <si>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</si>
  <si>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</si>
  <si>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</si>
  <si>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</si>
  <si>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</si>
  <si>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</si>
  <si>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</si>
  <si>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</si>
  <si>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</si>
  <si>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</si>
  <si>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</si>
  <si>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</si>
  <si>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</si>
  <si>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</si>
  <si>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</si>
  <si>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</si>
  <si>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</si>
  <si>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</si>
  <si>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</si>
  <si>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</si>
  <si>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</si>
  <si>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</si>
  <si>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</si>
  <si>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</si>
  <si>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</si>
  <si>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</si>
  <si>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</si>
  <si>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</si>
  <si>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</si>
  <si>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</si>
  <si>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</si>
  <si>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</si>
  <si>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</si>
  <si>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</si>
  <si>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</si>
  <si>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</si>
  <si>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</si>
  <si>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</si>
  <si>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</si>
  <si>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</si>
  <si>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</si>
  <si>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</si>
  <si>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</si>
  <si>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</si>
  <si>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</si>
  <si>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</si>
  <si>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</si>
  <si>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</si>
  <si>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</si>
  <si>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</si>
  <si>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</si>
  <si>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</si>
  <si>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</si>
  <si>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</si>
  <si>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</si>
  <si>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</si>
  <si>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</si>
  <si>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</si>
  <si>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</si>
  <si>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</si>
  <si>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</si>
  <si>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</si>
  <si>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</si>
  <si>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</si>
  <si>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</si>
  <si>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</si>
  <si>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</si>
  <si>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</si>
  <si>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</si>
  <si>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</si>
  <si>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</si>
  <si>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</si>
  <si>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</si>
  <si>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</si>
  <si>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</si>
  <si>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</si>
  <si>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</si>
  <si>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</si>
  <si>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</si>
  <si>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</si>
  <si>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</si>
  <si>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</si>
  <si>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</si>
  <si>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</si>
  <si>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</si>
  <si>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</si>
  <si>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</si>
  <si>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</si>
  <si>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</si>
  <si>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</si>
  <si>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</si>
  <si>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</si>
  <si>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</si>
  <si>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</si>
  <si>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</si>
  <si>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</si>
  <si>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</si>
  <si>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</si>
  <si>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</si>
  <si>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</si>
  <si>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</si>
  <si>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</si>
  <si>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</si>
  <si>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</si>
  <si>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</si>
  <si>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</si>
  <si>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</si>
  <si>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</si>
  <si>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</si>
  <si>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</si>
  <si>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</si>
  <si>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</si>
  <si>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</si>
  <si>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</si>
  <si>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</si>
  <si>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</si>
  <si>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</si>
  <si>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</si>
  <si>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</si>
  <si>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</si>
  <si>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</si>
  <si>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</si>
  <si>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</si>
  <si>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</si>
  <si>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</si>
  <si>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</si>
  <si>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</si>
  <si>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</si>
  <si>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</si>
  <si>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</si>
  <si>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</si>
  <si>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</si>
  <si>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</si>
  <si>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</si>
  <si>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</si>
  <si>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</si>
  <si>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</si>
  <si>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</si>
  <si>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</si>
  <si>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</si>
  <si>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</si>
  <si>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</si>
  <si>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</si>
  <si>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</si>
  <si>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</si>
  <si>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</si>
  <si>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</si>
  <si>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</si>
  <si>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</si>
  <si>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</si>
  <si>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</si>
  <si>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</si>
  <si>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</si>
  <si>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</si>
  <si>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</si>
  <si>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</si>
  <si>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</si>
  <si>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</si>
  <si>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</si>
  <si>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</si>
  <si>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</si>
  <si>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</si>
  <si>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</si>
  <si>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</si>
  <si>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</si>
  <si>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</si>
  <si>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</si>
  <si>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</si>
  <si>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</si>
  <si>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</si>
  <si>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</si>
  <si>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</si>
  <si>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</si>
  <si>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</si>
  <si>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</si>
  <si>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</si>
  <si>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</si>
  <si>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</si>
  <si>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</si>
  <si>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</si>
  <si>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</si>
  <si>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</si>
  <si>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</si>
  <si>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</si>
  <si>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</si>
  <si>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</si>
  <si>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</si>
  <si>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</si>
  <si>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</si>
  <si>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</si>
  <si>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</si>
  <si>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</si>
  <si>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</si>
  <si>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</si>
  <si>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</si>
  <si>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</si>
  <si>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</si>
  <si>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</si>
  <si>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</si>
  <si>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</si>
  <si>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</si>
  <si>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</si>
  <si>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</si>
  <si>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</si>
  <si>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</si>
  <si>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</si>
  <si>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</si>
  <si>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</si>
  <si>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</si>
  <si>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</si>
  <si>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</si>
  <si>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</si>
  <si>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</si>
  <si>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</si>
  <si>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</si>
  <si>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</si>
  <si>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</si>
  <si>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</si>
  <si>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</si>
  <si>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</si>
  <si>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</si>
  <si>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</si>
  <si>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</si>
  <si>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</si>
  <si>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</si>
  <si>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</si>
  <si>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</si>
  <si>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</si>
  <si>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</si>
  <si>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</si>
  <si>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</si>
  <si>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</si>
  <si>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</si>
  <si>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</si>
  <si>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</si>
  <si>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</si>
  <si>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</si>
  <si>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</si>
  <si>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</si>
  <si>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</si>
  <si>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</si>
  <si>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</si>
  <si>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</si>
  <si>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</si>
  <si>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</si>
  <si>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</si>
  <si>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</si>
  <si>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</si>
  <si>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</si>
  <si>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</si>
  <si>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</si>
  <si>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</si>
  <si>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</si>
  <si>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</si>
  <si>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</si>
  <si>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</si>
  <si>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</si>
  <si>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</si>
  <si>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</si>
  <si>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</si>
  <si>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</si>
  <si>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</si>
  <si>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</si>
  <si>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</si>
  <si>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</si>
  <si>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</si>
  <si>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</si>
  <si>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</si>
  <si>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</si>
  <si>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</si>
  <si>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</si>
  <si>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</si>
  <si>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</si>
  <si>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</si>
  <si>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</si>
  <si>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</si>
  <si>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</si>
  <si>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</si>
  <si>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</si>
  <si>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</si>
  <si>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</si>
  <si>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</si>
  <si>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</si>
  <si>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</si>
  <si>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</si>
  <si>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</si>
  <si>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</si>
  <si>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</si>
  <si>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</si>
  <si>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</si>
  <si>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</si>
  <si>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</si>
  <si>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</si>
  <si>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</si>
  <si>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</si>
  <si>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</si>
  <si>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</si>
  <si>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</si>
  <si>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</si>
  <si>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</si>
  <si>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</si>
  <si>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</si>
  <si>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</si>
  <si>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</si>
  <si>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</si>
  <si>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</si>
  <si>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</si>
  <si>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</si>
  <si>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</si>
  <si>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</si>
  <si>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</si>
  <si>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</si>
  <si>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</si>
  <si>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</si>
  <si>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</si>
  <si>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</si>
  <si>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</si>
  <si>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</si>
  <si>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</si>
  <si>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</si>
  <si>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</si>
  <si>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</si>
  <si>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</si>
  <si>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</si>
  <si>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</si>
  <si>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</si>
  <si>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</si>
  <si>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</si>
  <si>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</si>
  <si>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</si>
  <si>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</si>
  <si>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</si>
  <si>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</si>
  <si>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</si>
  <si>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</si>
  <si>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</si>
  <si>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</si>
  <si>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</si>
  <si>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</si>
  <si>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</si>
  <si>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</si>
  <si>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</si>
  <si>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</si>
  <si>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</si>
  <si>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</si>
  <si>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</si>
  <si>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</si>
  <si>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</si>
  <si>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</si>
  <si>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</si>
  <si>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</si>
  <si>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</si>
  <si>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</si>
  <si>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</si>
  <si>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</si>
  <si>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</si>
  <si>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</si>
  <si>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</si>
  <si>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</si>
  <si>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</si>
  <si>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</si>
  <si>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</si>
  <si>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</si>
  <si>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</si>
  <si>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</si>
  <si>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</si>
  <si>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</si>
  <si>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</si>
  <si>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</si>
  <si>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</si>
  <si>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</si>
  <si>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</si>
  <si>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</si>
  <si>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</si>
  <si>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</si>
  <si>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</si>
  <si>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</si>
  <si>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</si>
  <si>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</si>
  <si>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</si>
  <si>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</si>
  <si>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</si>
  <si>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</si>
  <si>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</si>
  <si>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</si>
  <si>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</si>
  <si>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</si>
  <si>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</si>
  <si>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</si>
  <si>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</si>
  <si>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</si>
  <si>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</si>
  <si>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</si>
  <si>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</si>
  <si>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</si>
  <si>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</si>
  <si>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</si>
  <si>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</si>
  <si>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</si>
  <si>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</si>
  <si>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</si>
  <si>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</si>
  <si>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</si>
  <si>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</si>
  <si>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</si>
  <si>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</si>
  <si>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</si>
  <si>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</si>
  <si>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</si>
  <si>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</si>
  <si>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</si>
  <si>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</si>
  <si>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</si>
  <si>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</si>
  <si>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</si>
  <si>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</si>
  <si>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</si>
  <si>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</si>
  <si>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</si>
  <si>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</si>
  <si>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</si>
  <si>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</si>
  <si>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</si>
  <si>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</si>
  <si>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</si>
  <si>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</si>
  <si>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</si>
  <si>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</si>
  <si>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</si>
  <si>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</si>
  <si>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</si>
  <si>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</si>
  <si>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</si>
  <si>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</si>
  <si>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</si>
  <si>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</si>
  <si>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</si>
  <si>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</si>
  <si>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</si>
  <si>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</si>
  <si>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</si>
  <si>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</si>
  <si>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</si>
  <si>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</si>
  <si>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</si>
  <si>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</si>
  <si>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</si>
  <si>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</si>
  <si>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</si>
  <si>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</si>
  <si>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</si>
  <si>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</si>
  <si>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</si>
  <si>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</si>
  <si>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</si>
  <si>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</si>
  <si>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</si>
  <si>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</si>
  <si>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</si>
  <si>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</si>
  <si>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</si>
  <si>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</si>
  <si>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</si>
  <si>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</si>
  <si>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</si>
  <si>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</si>
  <si>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</si>
  <si>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</si>
  <si>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</si>
  <si>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</si>
  <si>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</si>
  <si>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</si>
  <si>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</si>
  <si>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</si>
  <si>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</si>
  <si>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</si>
  <si>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</si>
  <si>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</si>
  <si>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</si>
  <si>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</si>
  <si>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</si>
  <si>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</si>
  <si>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</si>
  <si>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</si>
  <si>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</si>
  <si>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</si>
  <si>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</si>
  <si>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</si>
  <si>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</si>
  <si>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</si>
  <si>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</si>
  <si>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</si>
  <si>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</si>
  <si>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</si>
  <si>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</si>
  <si>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</si>
  <si>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</si>
  <si>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</si>
  <si>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</si>
  <si>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</si>
  <si>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</si>
  <si>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</si>
  <si>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</si>
  <si>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</si>
  <si>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</si>
  <si>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</si>
  <si>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</si>
  <si>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</si>
  <si>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</si>
  <si>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</si>
  <si>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</si>
  <si>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</si>
  <si>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</si>
  <si>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</si>
  <si>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</si>
  <si>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</si>
  <si>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</si>
  <si>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</si>
  <si>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</si>
  <si>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</si>
  <si>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</si>
  <si>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</si>
  <si>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</si>
  <si>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</si>
  <si>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</si>
  <si>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</si>
  <si>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</si>
  <si>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</si>
  <si>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</si>
  <si>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</si>
  <si>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</si>
  <si>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</si>
  <si>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</si>
  <si>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</si>
  <si>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</si>
  <si>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</si>
  <si>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</si>
  <si>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</si>
  <si>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</si>
  <si>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</si>
  <si>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</si>
  <si>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</si>
  <si>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</si>
  <si>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</si>
  <si>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</si>
  <si>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</si>
  <si>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</si>
  <si>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</si>
  <si>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</si>
  <si>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</si>
  <si>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</si>
  <si>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</si>
  <si>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</si>
  <si>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</si>
  <si>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</si>
  <si>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</si>
  <si>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</si>
  <si>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</si>
  <si>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</si>
  <si>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</si>
  <si>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</si>
  <si>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</si>
  <si>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</si>
  <si>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</si>
  <si>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</si>
  <si>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</si>
  <si>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</si>
  <si>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</si>
  <si>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</si>
  <si>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</si>
  <si>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</si>
  <si>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</si>
  <si>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</si>
  <si>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</si>
  <si>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</si>
  <si>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</si>
  <si>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</si>
  <si>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</si>
  <si>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</si>
  <si>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</si>
  <si>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</si>
  <si>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</si>
  <si>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</si>
  <si>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</si>
  <si>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</si>
  <si>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</si>
  <si>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</si>
  <si>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</si>
  <si>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</si>
  <si>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</si>
  <si>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</si>
  <si>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</si>
  <si>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</si>
  <si>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</si>
  <si>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</si>
  <si>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</si>
  <si>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</si>
  <si>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</si>
  <si>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</si>
  <si>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</si>
  <si>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</si>
  <si>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</si>
  <si>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</si>
  <si>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</si>
  <si>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</si>
  <si>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</si>
  <si>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</si>
  <si>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</si>
  <si>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</si>
  <si>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</si>
  <si>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</si>
  <si>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</si>
  <si>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</si>
  <si>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</si>
  <si>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</si>
  <si>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</si>
  <si>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</si>
  <si>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</si>
  <si>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</si>
  <si>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</si>
  <si>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</si>
  <si>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</si>
  <si>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</si>
  <si>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</si>
  <si>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</si>
  <si>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</si>
  <si>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</si>
  <si>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</si>
  <si>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</si>
  <si>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</si>
  <si>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</si>
  <si>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</si>
  <si>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</si>
  <si>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</si>
  <si>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</si>
  <si>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</si>
  <si>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</si>
  <si>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</si>
  <si>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</si>
  <si>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</si>
  <si>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</si>
  <si>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</si>
  <si>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</si>
  <si>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</si>
  <si>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</si>
  <si>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</si>
  <si>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</si>
  <si>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</si>
  <si>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</si>
  <si>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</si>
  <si>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</si>
  <si>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</si>
  <si>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</si>
  <si>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</si>
  <si>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</si>
  <si>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</si>
  <si>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</si>
  <si>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</si>
  <si>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</si>
  <si>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</si>
  <si>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</si>
  <si>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</si>
  <si>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</si>
  <si>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</si>
  <si>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</si>
  <si>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</si>
  <si>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</si>
  <si>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</si>
  <si>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</si>
  <si>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</si>
  <si>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</si>
  <si>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</si>
  <si>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</si>
  <si>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</si>
  <si>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</si>
  <si>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</si>
  <si>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</si>
  <si>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</si>
  <si>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</si>
  <si>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</si>
  <si>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</si>
  <si>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</si>
  <si>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</si>
  <si>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</si>
  <si>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</si>
  <si>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</si>
  <si>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</si>
  <si>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</si>
  <si>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</si>
  <si>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</si>
  <si>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</si>
  <si>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</si>
  <si>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</si>
  <si>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</si>
  <si>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</si>
  <si>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</si>
  <si>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</si>
  <si>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</si>
  <si>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</si>
  <si>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</si>
  <si>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</si>
  <si>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</si>
  <si>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</si>
  <si>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</si>
  <si>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</si>
  <si>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</si>
  <si>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</si>
  <si>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</si>
  <si>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</si>
  <si>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</si>
  <si>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</si>
  <si>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</si>
  <si>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</si>
  <si>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</si>
  <si>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</si>
  <si>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</si>
  <si>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</si>
  <si>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</si>
  <si>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</si>
  <si>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</si>
  <si>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</si>
  <si>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</si>
  <si>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</si>
  <si>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</si>
  <si>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</si>
  <si>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</si>
  <si>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</si>
  <si>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</si>
  <si>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</si>
  <si>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</si>
  <si>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</si>
  <si>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</si>
  <si>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</si>
  <si>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</si>
  <si>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</si>
  <si>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</si>
  <si>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</si>
  <si>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</si>
  <si>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</si>
  <si>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</si>
  <si>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</si>
  <si>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</si>
  <si>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</si>
  <si>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</si>
  <si>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</si>
  <si>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</si>
  <si>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</si>
  <si>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</si>
  <si>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</si>
  <si>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</si>
  <si>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</si>
  <si>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</si>
  <si>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</si>
  <si>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</si>
  <si>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</si>
  <si>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</si>
  <si>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</si>
  <si>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</si>
  <si>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</si>
  <si>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</si>
  <si>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</si>
  <si>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</si>
  <si>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</si>
  <si>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</si>
  <si>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</si>
  <si>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</si>
  <si>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</si>
  <si>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</si>
  <si>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</si>
  <si>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</si>
  <si>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</si>
  <si>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</si>
  <si>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</si>
  <si>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</si>
  <si>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</si>
  <si>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</si>
  <si>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</si>
  <si>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</si>
  <si>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</si>
  <si>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</si>
  <si>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</si>
  <si>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</si>
  <si>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</si>
  <si>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</si>
  <si>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</si>
  <si>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</si>
  <si>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</si>
  <si>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</si>
  <si>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</si>
  <si>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</si>
  <si>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</si>
  <si>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</si>
  <si>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</si>
  <si>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</si>
  <si>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</si>
  <si>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</si>
  <si>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</si>
  <si>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</si>
  <si>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</si>
  <si>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</si>
  <si>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</si>
  <si>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</si>
  <si>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</si>
  <si>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</si>
  <si>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</si>
  <si>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</si>
  <si>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</si>
  <si>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</si>
  <si>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</si>
  <si>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</si>
  <si>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</si>
  <si>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</si>
  <si>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</si>
  <si>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</si>
  <si>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</si>
  <si>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</si>
  <si>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</si>
  <si>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</si>
  <si>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</si>
  <si>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</si>
  <si>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</si>
  <si>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</si>
  <si>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</si>
  <si>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</si>
  <si>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</si>
  <si>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</si>
  <si>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</si>
  <si>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</si>
  <si>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</si>
  <si>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</si>
  <si>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</si>
  <si>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</si>
  <si>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</si>
  <si>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</si>
  <si>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</si>
  <si>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</si>
  <si>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</si>
  <si>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</si>
  <si>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</si>
  <si>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</si>
  <si>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</si>
  <si>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</si>
  <si>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</si>
  <si>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</si>
  <si>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</si>
  <si>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</si>
  <si>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</si>
  <si>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</si>
  <si>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</si>
  <si>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</si>
  <si>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</si>
  <si>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</si>
  <si>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</si>
  <si>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</si>
  <si>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</si>
  <si>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</si>
  <si>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</si>
  <si>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</si>
  <si>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</si>
  <si>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</si>
  <si>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</si>
  <si>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</si>
  <si>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</si>
  <si>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</si>
  <si>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</si>
  <si>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</si>
  <si>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</si>
  <si>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</si>
  <si>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</si>
  <si>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</si>
  <si>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</si>
  <si>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</si>
  <si>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</si>
  <si>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</si>
  <si>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</si>
  <si>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</si>
  <si>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</si>
  <si>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</si>
  <si>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</si>
  <si>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</si>
  <si>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</si>
  <si>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</si>
  <si>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</si>
  <si>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</si>
  <si>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</si>
  <si>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</si>
  <si>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</si>
  <si>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</si>
  <si>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</si>
  <si>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</si>
  <si>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</si>
  <si>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</si>
  <si>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</si>
  <si>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</si>
  <si>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</si>
  <si>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</si>
  <si>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</si>
  <si>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</si>
  <si>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</si>
  <si>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</si>
  <si>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</si>
  <si>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</si>
  <si>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</si>
  <si>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</si>
  <si>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</si>
  <si>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</si>
  <si>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</si>
  <si>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</si>
  <si>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</si>
  <si>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</si>
  <si>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</si>
  <si>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</si>
  <si>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</si>
  <si>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</si>
  <si>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</si>
  <si>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</si>
  <si>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</si>
  <si>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</si>
  <si>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</si>
  <si>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</si>
  <si>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</si>
  <si>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</si>
  <si>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</si>
  <si>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</si>
  <si>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</si>
  <si>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</si>
  <si>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</si>
  <si>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</si>
  <si>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</si>
  <si>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</si>
  <si>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</si>
  <si>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</si>
  <si>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</si>
  <si>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</si>
  <si>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</si>
  <si>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</si>
  <si>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</si>
  <si>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</si>
  <si>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</si>
  <si>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</si>
  <si>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</si>
  <si>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</si>
  <si>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</si>
  <si>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</si>
  <si>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</si>
  <si>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</si>
  <si>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</si>
  <si>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</si>
  <si>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</si>
  <si>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</si>
  <si>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</si>
  <si>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</si>
  <si>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</si>
  <si>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</si>
  <si>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</si>
  <si>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</si>
  <si>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</si>
  <si>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</si>
  <si>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</si>
  <si>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</si>
  <si>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</si>
  <si>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</si>
  <si>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</si>
  <si>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</si>
  <si>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</si>
  <si>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</si>
  <si>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</si>
  <si>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</si>
  <si>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</si>
  <si>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</si>
  <si>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</si>
  <si>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</si>
  <si>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</si>
  <si>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</si>
  <si>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</si>
  <si>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</si>
  <si>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</si>
  <si>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</si>
  <si>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</si>
  <si>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</si>
  <si>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</si>
  <si>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</si>
  <si>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</si>
  <si>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</si>
  <si>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</si>
  <si>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</si>
  <si>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</si>
  <si>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</si>
  <si>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</si>
  <si>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</si>
  <si>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</si>
  <si>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</si>
  <si>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</si>
  <si>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</si>
  <si>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</si>
  <si>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</si>
  <si>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</si>
  <si>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</si>
  <si>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</si>
  <si>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</si>
  <si>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</si>
  <si>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</si>
  <si>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</si>
  <si>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</si>
  <si>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</si>
  <si>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</si>
  <si>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</si>
  <si>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</si>
  <si>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</si>
  <si>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</si>
  <si>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</si>
  <si>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</si>
  <si>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</si>
  <si>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</si>
  <si>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</si>
  <si>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</si>
  <si>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</si>
  <si>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</si>
  <si>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</si>
  <si>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</si>
  <si>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</si>
  <si>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</si>
  <si>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</si>
  <si>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</si>
  <si>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</si>
  <si>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</si>
  <si>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</si>
  <si>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</si>
  <si>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</si>
  <si>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</si>
  <si>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</si>
  <si>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</si>
  <si>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</si>
  <si>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</si>
  <si>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</si>
  <si>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</si>
  <si>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</si>
  <si>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</si>
  <si>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</si>
  <si>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</si>
  <si>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</si>
  <si>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</si>
  <si>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</si>
  <si>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</si>
  <si>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</si>
  <si>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</si>
  <si>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</si>
  <si>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</si>
  <si>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</si>
  <si>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</si>
  <si>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</si>
  <si>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</si>
  <si>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</si>
  <si>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</si>
  <si>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</si>
  <si>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</si>
  <si>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</si>
  <si>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</si>
  <si>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</si>
  <si>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</si>
  <si>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</si>
  <si>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</si>
  <si>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</si>
  <si>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</si>
  <si>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</si>
  <si>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</si>
  <si>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</si>
  <si>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</si>
  <si>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</si>
  <si>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</si>
  <si>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</si>
  <si>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</si>
  <si>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</si>
  <si>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</si>
  <si>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</si>
  <si>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</si>
  <si>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</si>
  <si>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</si>
  <si>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</si>
  <si>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</si>
  <si>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</si>
  <si>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</si>
  <si>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</si>
  <si>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</si>
  <si>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</si>
  <si>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</si>
  <si>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</si>
  <si>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</si>
  <si>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</si>
  <si>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</si>
  <si>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</si>
  <si>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</si>
  <si>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</si>
  <si>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</si>
  <si>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</si>
  <si>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</si>
  <si>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</si>
  <si>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</si>
  <si>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</si>
  <si>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</si>
  <si>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</si>
  <si>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</si>
  <si>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</si>
  <si>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</si>
  <si>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</si>
  <si>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</si>
  <si>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</si>
  <si>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</si>
  <si>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</si>
  <si>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</si>
  <si>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</si>
  <si>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</si>
  <si>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</si>
  <si>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</si>
  <si>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</si>
  <si>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</si>
  <si>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</si>
  <si>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</si>
  <si>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</si>
  <si>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</si>
  <si>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</si>
  <si>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</si>
  <si>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</si>
  <si>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</si>
  <si>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</si>
  <si>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</si>
  <si>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</si>
  <si>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</si>
  <si>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</si>
  <si>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</si>
  <si>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</si>
  <si>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</si>
  <si>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</si>
  <si>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</si>
  <si>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</si>
  <si>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</si>
  <si>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</si>
  <si>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</si>
  <si>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</si>
  <si>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</si>
  <si>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</si>
  <si>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</si>
  <si>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</si>
  <si>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</si>
  <si>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</si>
  <si>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</si>
  <si>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</si>
  <si>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</si>
  <si>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</si>
  <si>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</si>
  <si>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</si>
  <si>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</si>
  <si>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</si>
  <si>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</si>
  <si>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</si>
  <si>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</si>
  <si>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</si>
  <si>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</si>
  <si>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</si>
  <si>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</si>
  <si>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</si>
  <si>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</si>
  <si>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</si>
  <si>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</si>
  <si>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</si>
  <si>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</si>
  <si>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</si>
  <si>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</si>
  <si>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</si>
  <si>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</si>
  <si>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</si>
  <si>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</si>
  <si>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</si>
  <si>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</si>
  <si>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</si>
  <si>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</si>
  <si>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</si>
  <si>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</si>
  <si>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</si>
  <si>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</si>
  <si>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</si>
  <si>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</si>
  <si>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</si>
  <si>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</si>
  <si>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</si>
  <si>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</si>
  <si>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</si>
  <si>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</si>
  <si>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</si>
  <si>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</si>
  <si>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</si>
  <si>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</si>
  <si>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</si>
  <si>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</si>
  <si>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</si>
  <si>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</si>
  <si>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</si>
  <si>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</si>
  <si>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</si>
  <si>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</si>
  <si>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</si>
  <si>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</si>
  <si>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</si>
  <si>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</si>
  <si>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</si>
  <si>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</si>
  <si>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</si>
  <si>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</si>
  <si>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</si>
  <si>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</si>
  <si>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</si>
  <si>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</si>
  <si>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</si>
  <si>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</si>
  <si>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</si>
  <si>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</si>
  <si>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</si>
  <si>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</si>
  <si>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</si>
  <si>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</si>
  <si>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</si>
  <si>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</si>
  <si>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</si>
  <si>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</si>
  <si>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</si>
  <si>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</si>
  <si>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</si>
  <si>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</si>
  <si>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</si>
  <si>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</si>
  <si>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</si>
  <si>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</si>
  <si>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</si>
  <si>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</si>
  <si>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</si>
  <si>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</si>
  <si>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</si>
  <si>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</si>
  <si>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</si>
  <si>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</si>
  <si>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</si>
  <si>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</si>
  <si>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</si>
  <si>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</si>
  <si>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</si>
  <si>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</si>
  <si>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</si>
  <si>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</si>
  <si>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</si>
  <si>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</si>
  <si>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</si>
  <si>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</si>
  <si>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</si>
  <si>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</si>
  <si>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</si>
  <si>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</si>
  <si>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</si>
  <si>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</si>
  <si>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</si>
  <si>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</si>
  <si>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</si>
  <si>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</si>
  <si>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</si>
  <si>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</si>
  <si>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</si>
  <si>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</si>
  <si>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</si>
  <si>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</si>
  <si>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</si>
  <si>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</si>
  <si>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</si>
  <si>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</si>
  <si>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</si>
  <si>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</si>
  <si>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</si>
  <si>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</si>
  <si>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</si>
  <si>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</si>
  <si>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</si>
  <si>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</si>
  <si>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</si>
  <si>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</si>
  <si>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</si>
  <si>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</si>
  <si>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</si>
  <si>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</si>
  <si>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</si>
  <si>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</si>
  <si>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</si>
  <si>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</si>
  <si>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</si>
  <si>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</si>
  <si>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</si>
  <si>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</si>
  <si>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</si>
  <si>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</si>
  <si>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</si>
  <si>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</si>
  <si>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</si>
  <si>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</si>
  <si>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</si>
  <si>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</si>
  <si>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</si>
  <si>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</si>
  <si>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</si>
  <si>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</si>
  <si>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</si>
  <si>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</si>
  <si>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</si>
  <si>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</si>
  <si>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</si>
  <si>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</si>
  <si>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</si>
  <si>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</si>
  <si>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</si>
  <si>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</si>
  <si>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</si>
  <si>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</si>
  <si>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</si>
  <si>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</si>
  <si>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</si>
  <si>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</si>
  <si>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</si>
  <si>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</si>
  <si>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</si>
  <si>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</si>
  <si>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</si>
  <si>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</si>
  <si>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</si>
  <si>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</si>
  <si>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</si>
  <si>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</si>
  <si>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</si>
  <si>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</si>
  <si>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</si>
  <si>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</si>
  <si>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</si>
  <si>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</si>
  <si>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</si>
  <si>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</si>
  <si>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</si>
  <si>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</si>
  <si>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</si>
  <si>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</si>
  <si>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</si>
  <si>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</si>
  <si>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</si>
  <si>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</si>
  <si>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</si>
  <si>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</si>
  <si>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</si>
  <si>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</si>
  <si>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</si>
  <si>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</si>
  <si>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</si>
  <si>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</si>
  <si>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</si>
  <si>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</si>
  <si>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</si>
  <si>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</si>
  <si>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</si>
  <si>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</si>
  <si>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</si>
  <si>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</si>
  <si>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</si>
  <si>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</si>
  <si>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</si>
  <si>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</si>
  <si>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</si>
  <si>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</si>
  <si>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</si>
  <si>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</si>
  <si>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</si>
  <si>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</si>
  <si>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</si>
  <si>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</si>
  <si>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</si>
  <si>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</si>
  <si>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</si>
  <si>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</si>
  <si>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</si>
  <si>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</si>
  <si>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</si>
  <si>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</si>
  <si>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</si>
  <si>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</si>
  <si>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</si>
  <si>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</si>
  <si>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</si>
  <si>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</si>
  <si>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</si>
  <si>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</si>
  <si>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</si>
  <si>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</si>
  <si>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</si>
  <si>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</si>
  <si>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</si>
  <si>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</si>
  <si>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</si>
  <si>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</si>
  <si>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</si>
  <si>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</si>
  <si>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</si>
  <si>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</si>
  <si>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</si>
  <si>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</si>
  <si>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</si>
  <si>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</si>
  <si>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</si>
  <si>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</si>
  <si>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</si>
  <si>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</si>
  <si>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</si>
  <si>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</si>
  <si>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</si>
  <si>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</si>
  <si>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</si>
  <si>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</si>
  <si>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</si>
  <si>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</si>
  <si>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</si>
  <si>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</si>
  <si>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</si>
  <si>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</si>
  <si>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</si>
  <si>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</si>
  <si>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</si>
  <si>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</si>
  <si>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</si>
  <si>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</si>
  <si>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</si>
  <si>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</si>
  <si>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</si>
  <si>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</si>
  <si>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</si>
  <si>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</si>
  <si>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</si>
  <si>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</si>
  <si>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</si>
  <si>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</si>
  <si>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</si>
  <si>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</si>
  <si>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</si>
  <si>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</si>
  <si>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</si>
  <si>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</si>
  <si>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</si>
  <si>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</si>
  <si>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</si>
  <si>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</si>
  <si>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</si>
  <si>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</si>
  <si>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</si>
  <si>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</si>
  <si>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</si>
  <si>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</si>
  <si>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</si>
  <si>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</si>
  <si>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</si>
  <si>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</si>
  <si>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</si>
  <si>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</si>
  <si>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</si>
  <si>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</si>
  <si>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</si>
  <si>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</si>
  <si>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</si>
  <si>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</si>
  <si>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</si>
  <si>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</si>
  <si>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</si>
  <si>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</si>
  <si>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</si>
  <si>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</si>
  <si>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</si>
  <si>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</si>
  <si>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</si>
  <si>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</si>
  <si>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</si>
  <si>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</si>
  <si>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</si>
  <si>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</si>
  <si>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</si>
  <si>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</si>
  <si>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</si>
  <si>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</si>
  <si>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</si>
  <si>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</si>
  <si>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</si>
  <si>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</si>
  <si>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</si>
  <si>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</si>
  <si>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</si>
  <si>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</si>
  <si>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</si>
  <si>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</si>
  <si>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</si>
  <si>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</si>
  <si>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</si>
  <si>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</si>
  <si>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</si>
  <si>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</si>
  <si>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</si>
  <si>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</si>
  <si>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</si>
  <si>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</si>
  <si>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</si>
  <si>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</si>
  <si>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</si>
  <si>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</si>
  <si>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</si>
  <si>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</si>
  <si>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</si>
  <si>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</si>
  <si>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</si>
  <si>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</si>
  <si>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</si>
  <si>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</si>
  <si>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</si>
  <si>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</si>
  <si>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</si>
  <si>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</si>
  <si>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</si>
  <si>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</si>
  <si>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</si>
  <si>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</si>
  <si>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</si>
  <si>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</si>
  <si>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</si>
  <si>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</si>
  <si>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</si>
  <si>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</si>
  <si>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</si>
  <si>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</si>
  <si>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</si>
  <si>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</si>
  <si>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</si>
  <si>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</si>
  <si>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</si>
  <si>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</si>
  <si>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</si>
  <si>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</si>
  <si>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</si>
  <si>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</si>
  <si>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</si>
  <si>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</si>
  <si>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</si>
  <si>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</si>
  <si>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</si>
  <si>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</si>
  <si>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</si>
  <si>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</si>
  <si>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</si>
  <si>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</si>
  <si>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</si>
  <si>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</si>
  <si>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</si>
  <si>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</si>
  <si>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</si>
  <si>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</si>
  <si>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</si>
  <si>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</si>
  <si>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</si>
  <si>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</si>
  <si>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</si>
  <si>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</si>
  <si>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</si>
  <si>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</si>
  <si>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</si>
  <si>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</si>
  <si>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</si>
  <si>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</si>
  <si>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</si>
  <si>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</si>
  <si>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</si>
  <si>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</si>
  <si>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</si>
  <si>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</si>
  <si>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</si>
  <si>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</si>
  <si>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</si>
  <si>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</si>
  <si>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</si>
  <si>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</si>
  <si>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</si>
  <si>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</si>
  <si>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</si>
  <si>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</si>
  <si>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</si>
  <si>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</si>
  <si>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</si>
  <si>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</si>
  <si>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</si>
  <si>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</si>
  <si>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</si>
  <si>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</si>
  <si>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</si>
  <si>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</si>
  <si>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</si>
  <si>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</si>
  <si>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</si>
  <si>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</si>
  <si>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</si>
  <si>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</si>
  <si>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</si>
  <si>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</si>
  <si>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</si>
  <si>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</si>
  <si>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</si>
  <si>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</si>
  <si>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</si>
  <si>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</si>
  <si>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</si>
  <si>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</si>
  <si>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</si>
  <si>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</si>
  <si>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</si>
  <si>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</si>
  <si>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</si>
  <si>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</si>
  <si>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</si>
  <si>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</si>
  <si>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</si>
  <si>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</si>
  <si>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</si>
  <si>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</si>
  <si>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</si>
  <si>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</si>
  <si>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</si>
  <si>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</si>
  <si>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</si>
  <si>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</si>
  <si>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</si>
  <si>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</si>
  <si>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</si>
  <si>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</si>
  <si>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</si>
  <si>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</si>
  <si>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</si>
  <si>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</si>
  <si>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</si>
  <si>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</si>
  <si>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</si>
  <si>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</si>
  <si>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</si>
  <si>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</si>
  <si>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</si>
  <si>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</si>
  <si>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</si>
  <si>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</si>
  <si>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</si>
  <si>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</si>
  <si>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</si>
  <si>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</si>
  <si>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</si>
  <si>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</si>
  <si>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</si>
  <si>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</si>
  <si>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</si>
  <si>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</si>
  <si>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</si>
  <si>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</si>
  <si>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</si>
  <si>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</si>
  <si>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</si>
  <si>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</si>
  <si>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</si>
  <si>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</si>
  <si>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</si>
  <si>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</si>
  <si>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</si>
  <si>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</si>
  <si>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</si>
  <si>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</si>
  <si>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</si>
  <si>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</si>
  <si>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</si>
  <si>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</si>
  <si>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</si>
  <si>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</si>
  <si>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</si>
  <si>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</si>
  <si>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</si>
  <si>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</si>
  <si>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</si>
  <si>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</si>
  <si>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</si>
  <si>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</si>
  <si>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</si>
  <si>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</si>
  <si>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</si>
  <si>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</si>
  <si>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</si>
  <si>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</si>
  <si>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</si>
  <si>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</si>
  <si>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</si>
  <si>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</si>
  <si>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</si>
  <si>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</si>
  <si>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</si>
  <si>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</si>
  <si>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</si>
  <si>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</si>
  <si>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</si>
  <si>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</si>
  <si>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</si>
  <si>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</si>
  <si>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</si>
  <si>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</si>
  <si>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</si>
  <si>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</si>
  <si>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</si>
  <si>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</si>
  <si>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</si>
  <si>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</si>
  <si>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</si>
  <si>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</si>
  <si>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</si>
  <si>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</si>
  <si>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</si>
  <si>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</si>
  <si>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</si>
  <si>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</si>
  <si>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</si>
  <si>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</si>
  <si>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</si>
  <si>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</si>
  <si>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</si>
  <si>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</si>
  <si>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</si>
  <si>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</si>
  <si>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</si>
  <si>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</si>
  <si>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</si>
  <si>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</si>
  <si>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</si>
  <si>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</si>
  <si>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</si>
  <si>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</si>
  <si>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</si>
  <si>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</si>
  <si>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</si>
  <si>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</si>
  <si>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</si>
  <si>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</si>
  <si>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</si>
  <si>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</si>
  <si>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</si>
  <si>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</si>
  <si>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</si>
  <si>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</si>
  <si>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</si>
  <si>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</si>
  <si>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</si>
  <si>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</si>
  <si>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</si>
  <si>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</si>
  <si>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</si>
  <si>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</si>
  <si>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</si>
  <si>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</si>
  <si>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</si>
  <si>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</si>
  <si>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</si>
  <si>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</si>
  <si>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</si>
  <si>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</si>
  <si>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</si>
  <si>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</si>
  <si>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</si>
  <si>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</si>
  <si>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</si>
  <si>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</si>
  <si>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</si>
  <si>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</si>
  <si>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</si>
  <si>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</si>
  <si>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</si>
  <si>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</si>
  <si>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</si>
  <si>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</si>
  <si>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</si>
  <si>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</si>
  <si>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</si>
  <si>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</si>
  <si>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</si>
  <si>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</si>
  <si>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</si>
  <si>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</si>
  <si>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</si>
  <si>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</si>
  <si>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</si>
  <si>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</si>
  <si>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</si>
  <si>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</si>
  <si>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</si>
  <si>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</si>
  <si>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</si>
  <si>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</si>
  <si>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</si>
  <si>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</si>
  <si>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</si>
  <si>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</si>
  <si>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</si>
  <si>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</si>
  <si>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</si>
  <si>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</si>
  <si>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</si>
  <si>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</si>
  <si>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</si>
  <si>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</si>
  <si>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</si>
  <si>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</si>
  <si>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</si>
  <si>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</si>
  <si>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</si>
  <si>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</si>
  <si>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</si>
  <si>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</si>
  <si>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</si>
  <si>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</si>
  <si>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</si>
  <si>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</si>
  <si>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</si>
  <si>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</si>
  <si>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</si>
  <si>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</si>
  <si>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</si>
  <si>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</si>
  <si>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</si>
  <si>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</si>
  <si>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</si>
  <si>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</si>
  <si>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</si>
  <si>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</si>
  <si>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</si>
  <si>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</si>
  <si>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</si>
  <si>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</si>
  <si>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</si>
  <si>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</si>
  <si>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</si>
  <si>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</si>
  <si>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</si>
  <si>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</si>
  <si>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</si>
  <si>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</si>
  <si>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</si>
  <si>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</si>
  <si>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</si>
  <si>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</si>
  <si>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</si>
  <si>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</si>
  <si>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</si>
  <si>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</si>
  <si>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</si>
  <si>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</si>
  <si>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</si>
  <si>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</si>
  <si>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</si>
  <si>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</si>
  <si>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</si>
  <si>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</si>
  <si>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</si>
  <si>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</si>
  <si>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</si>
  <si>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</si>
  <si>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</si>
  <si>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</si>
  <si>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</si>
  <si>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</si>
  <si>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</si>
  <si>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</si>
  <si>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</si>
  <si>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</si>
  <si>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</si>
  <si>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</si>
  <si>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</si>
  <si>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</si>
  <si>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</si>
  <si>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</si>
  <si>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</si>
  <si>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</si>
  <si>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</si>
  <si>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</si>
  <si>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</si>
  <si>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</si>
  <si>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</si>
  <si>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</si>
  <si>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</si>
  <si>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</si>
  <si>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</si>
  <si>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</si>
  <si>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</si>
  <si>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</si>
  <si>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</si>
  <si>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</si>
  <si>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</si>
  <si>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</si>
  <si>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</si>
  <si>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</si>
  <si>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</si>
  <si>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</si>
  <si>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</si>
  <si>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</si>
  <si>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</si>
  <si>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</si>
  <si>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</si>
  <si>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</si>
  <si>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</si>
  <si>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</si>
  <si>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</si>
  <si>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</si>
  <si>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</si>
  <si>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</si>
  <si>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</si>
  <si>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</si>
  <si>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</si>
  <si>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</si>
  <si>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</si>
  <si>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</si>
  <si>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</si>
  <si>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</si>
  <si>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</si>
  <si>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</si>
  <si>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</si>
  <si>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</si>
  <si>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</si>
  <si>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</si>
  <si>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</si>
  <si>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</si>
  <si>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</si>
  <si>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</si>
  <si>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</si>
  <si>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</si>
  <si>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</si>
  <si>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</si>
  <si>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</si>
  <si>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</si>
  <si>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</si>
  <si>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</si>
  <si>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</si>
  <si>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</si>
  <si>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</si>
  <si>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</si>
  <si>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</si>
  <si>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</si>
  <si>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</si>
  <si>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</si>
  <si>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</si>
  <si>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</si>
  <si>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</si>
  <si>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</si>
  <si>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</si>
  <si>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</si>
  <si>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</si>
  <si>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</si>
  <si>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</si>
  <si>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</si>
  <si>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</si>
  <si>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</si>
  <si>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</si>
  <si>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</si>
  <si>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</si>
  <si>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</si>
  <si>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</si>
  <si>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</si>
  <si>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</si>
  <si>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</si>
  <si>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</si>
  <si>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</si>
  <si>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</si>
  <si>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</si>
  <si>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</si>
  <si>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</si>
  <si>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</si>
  <si>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</si>
  <si>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</si>
  <si>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</si>
  <si>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</si>
  <si>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</si>
  <si>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</si>
  <si>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</si>
  <si>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</si>
  <si>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</si>
  <si>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</si>
  <si>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</si>
  <si>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</si>
  <si>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</si>
  <si>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</si>
  <si>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</si>
  <si>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</si>
  <si>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</si>
  <si>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</si>
  <si>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</si>
  <si>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</si>
  <si>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</si>
  <si>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</si>
  <si>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</si>
  <si>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</si>
  <si>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</si>
  <si>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</si>
  <si>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</si>
  <si>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</si>
  <si>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</si>
  <si>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</si>
  <si>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</si>
  <si>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</si>
  <si>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</si>
  <si>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</si>
  <si>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</si>
  <si>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</si>
  <si>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</si>
  <si>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</si>
  <si>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</si>
  <si>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</si>
  <si>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</si>
  <si>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</si>
  <si>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</si>
  <si>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</si>
  <si>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</si>
  <si>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</si>
  <si>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</si>
  <si>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</si>
  <si>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</si>
  <si>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</si>
  <si>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</si>
  <si>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</si>
  <si>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</si>
  <si>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</si>
  <si>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</si>
  <si>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</si>
  <si>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</si>
  <si>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</si>
  <si>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</si>
  <si>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</si>
  <si>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</si>
  <si>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</si>
  <si>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</si>
  <si>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</si>
  <si>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</si>
  <si>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</si>
  <si>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</si>
  <si>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</si>
  <si>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</si>
  <si>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</si>
  <si>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</si>
  <si>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</si>
  <si>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</si>
  <si>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</si>
  <si>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</si>
  <si>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</si>
  <si>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</si>
  <si>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</si>
  <si>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</si>
  <si>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</si>
  <si>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</si>
  <si>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</si>
  <si>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</si>
  <si>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</si>
  <si>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</si>
  <si>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</si>
  <si>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</si>
  <si>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</si>
  <si>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</si>
  <si>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</si>
  <si>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</si>
  <si>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</si>
  <si>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</si>
  <si>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</si>
  <si>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</si>
  <si>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</si>
  <si>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</si>
  <si>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</si>
  <si>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</si>
  <si>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</si>
  <si>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</si>
  <si>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</si>
  <si>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</si>
  <si>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</si>
  <si>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</si>
  <si>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</si>
  <si>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</si>
  <si>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</si>
  <si>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</si>
  <si>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</si>
  <si>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</si>
  <si>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</si>
  <si>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</si>
  <si>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</si>
  <si>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</si>
  <si>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</si>
  <si>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</si>
  <si>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</si>
  <si>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</si>
  <si>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</si>
  <si>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</si>
  <si>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</si>
  <si>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</si>
  <si>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</si>
  <si>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</si>
  <si>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</si>
  <si>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</si>
  <si>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</si>
  <si>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</si>
  <si>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</si>
  <si>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</si>
  <si>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</si>
  <si>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</si>
  <si>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</si>
  <si>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</si>
  <si>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</si>
  <si>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</si>
  <si>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</si>
  <si>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</si>
  <si>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</si>
  <si>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</si>
  <si>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</si>
  <si>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</si>
  <si>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</si>
  <si>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</si>
  <si>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</si>
  <si>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</si>
  <si>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</si>
  <si>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</si>
  <si>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</si>
  <si>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</si>
  <si>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</si>
  <si>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</si>
  <si>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</si>
  <si>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</si>
  <si>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</si>
  <si>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</si>
  <si>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</si>
  <si>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</si>
  <si>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</si>
  <si>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</si>
  <si>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</si>
  <si>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</si>
  <si>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</si>
  <si>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</si>
  <si>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</si>
  <si>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</si>
  <si>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</si>
  <si>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</si>
  <si>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</si>
  <si>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</si>
  <si>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</si>
  <si>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</si>
  <si>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</si>
  <si>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</si>
  <si>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</si>
  <si>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</si>
  <si>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</si>
  <si>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</si>
  <si>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</si>
  <si>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</si>
  <si>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</si>
  <si>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</si>
  <si>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</si>
  <si>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</si>
  <si>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</si>
  <si>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</si>
  <si>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</si>
  <si>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</si>
  <si>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</si>
  <si>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</si>
  <si>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</si>
  <si>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</si>
  <si>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</si>
  <si>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</si>
  <si>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</si>
  <si>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</si>
  <si>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</si>
  <si>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</si>
  <si>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</si>
  <si>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</si>
  <si>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</si>
  <si>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</si>
  <si>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</si>
  <si>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</si>
  <si>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</si>
  <si>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</si>
  <si>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</si>
  <si>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</si>
  <si>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</si>
  <si>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</si>
  <si>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</si>
  <si>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</si>
  <si>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</si>
  <si>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</si>
  <si>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</si>
  <si>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</si>
  <si>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</si>
  <si>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</si>
  <si>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</si>
  <si>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</si>
  <si>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</si>
  <si>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</si>
  <si>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</si>
  <si>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</si>
  <si>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</si>
  <si>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</si>
  <si>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</si>
  <si>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</si>
  <si>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</si>
  <si>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</si>
  <si>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</si>
  <si>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</si>
  <si>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</si>
  <si>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</si>
  <si>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</si>
  <si>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</si>
  <si>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</si>
  <si>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</si>
  <si>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</si>
  <si>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</si>
  <si>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</si>
  <si>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</si>
  <si>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</si>
  <si>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</si>
  <si>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</si>
  <si>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</si>
  <si>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</si>
  <si>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</si>
  <si>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</si>
  <si>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</si>
  <si>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</si>
  <si>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</si>
  <si>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</si>
  <si>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</si>
  <si>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</si>
  <si>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</si>
  <si>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</si>
  <si>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</si>
  <si>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</si>
  <si>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</si>
  <si>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</si>
  <si>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</si>
  <si>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</si>
  <si>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</si>
  <si>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</si>
  <si>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</si>
  <si>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</si>
  <si>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</si>
  <si>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</si>
  <si>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</si>
  <si>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</si>
  <si>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</si>
  <si>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</si>
  <si>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</si>
  <si>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</si>
  <si>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</si>
  <si>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</si>
  <si>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</si>
  <si>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</si>
  <si>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</si>
  <si>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</si>
  <si>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</si>
  <si>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</si>
  <si>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</si>
  <si>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</si>
  <si>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</si>
  <si>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</si>
  <si>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</si>
  <si>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</si>
  <si>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</si>
  <si>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</si>
  <si>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</si>
  <si>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</si>
  <si>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</si>
  <si>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</si>
  <si>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</si>
  <si>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</si>
  <si>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</si>
  <si>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</si>
  <si>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</si>
  <si>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</si>
  <si>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</si>
  <si>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</si>
  <si>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</si>
  <si>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</si>
  <si>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</si>
  <si>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</si>
  <si>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</si>
  <si>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</si>
  <si>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</si>
  <si>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</si>
  <si>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</si>
  <si>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</si>
  <si>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</si>
  <si>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</si>
  <si>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</si>
  <si>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</si>
  <si>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</si>
  <si>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</si>
  <si>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</si>
  <si>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</si>
  <si>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</si>
  <si>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</si>
  <si>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</si>
  <si>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</si>
  <si>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</si>
  <si>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</si>
  <si>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</si>
  <si>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</si>
  <si>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</si>
  <si>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</si>
  <si>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</si>
  <si>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</si>
  <si>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</si>
  <si>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</si>
  <si>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</si>
  <si>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</si>
  <si>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</si>
  <si>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</si>
  <si>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</si>
  <si>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</si>
  <si>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</si>
  <si>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</si>
  <si>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</si>
  <si>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</si>
  <si>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</si>
  <si>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</si>
  <si>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</si>
  <si>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</si>
  <si>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</si>
  <si>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</si>
  <si>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</si>
  <si>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</si>
  <si>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</si>
  <si>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</si>
  <si>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</si>
  <si>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</si>
  <si>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</si>
  <si>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</si>
  <si>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</si>
  <si>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</si>
  <si>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</si>
  <si>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</si>
  <si>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</si>
  <si>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</si>
  <si>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</si>
  <si>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</si>
  <si>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</si>
  <si>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</si>
  <si>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</si>
  <si>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</si>
  <si>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</si>
  <si>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</si>
  <si>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</si>
  <si>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</si>
  <si>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</si>
  <si>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</si>
  <si>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</si>
  <si>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</si>
  <si>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</si>
  <si>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</si>
  <si>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</si>
  <si>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</si>
  <si>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</si>
  <si>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</si>
  <si>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</si>
  <si>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</si>
  <si>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</si>
  <si>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</si>
  <si>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</si>
  <si>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</si>
  <si>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</si>
  <si>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</si>
  <si>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</si>
  <si>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</si>
  <si>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</si>
  <si>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</si>
  <si>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</si>
  <si>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</si>
  <si>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</si>
  <si>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</si>
  <si>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</si>
  <si>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</si>
  <si>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</si>
  <si>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</si>
  <si>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</si>
  <si>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</si>
  <si>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</si>
  <si>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</si>
  <si>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</si>
  <si>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</si>
  <si>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</si>
  <si>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</si>
  <si>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</si>
  <si>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</si>
  <si>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</si>
  <si>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</si>
  <si>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</si>
  <si>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</si>
  <si>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</si>
  <si>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</si>
  <si>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</si>
  <si>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</si>
  <si>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</si>
  <si>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</si>
  <si>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</si>
  <si>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</si>
  <si>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</si>
  <si>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</si>
  <si>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</si>
  <si>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</si>
  <si>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</si>
  <si>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</si>
  <si>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</si>
  <si>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</si>
  <si>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</si>
  <si>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</si>
  <si>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</si>
  <si>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</si>
  <si>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</si>
  <si>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</si>
  <si>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</si>
  <si>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</si>
  <si>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</si>
  <si>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</si>
  <si>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</si>
  <si>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</si>
  <si>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</si>
  <si>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</si>
  <si>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</si>
  <si>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</si>
  <si>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</si>
  <si>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</si>
  <si>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</si>
  <si>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</si>
  <si>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</si>
  <si>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</si>
  <si>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</si>
  <si>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</si>
  <si>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</si>
  <si>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</si>
  <si>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</si>
  <si>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</si>
  <si>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</si>
  <si>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</si>
  <si>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</si>
  <si>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</si>
  <si>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</si>
  <si>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</si>
  <si>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</si>
  <si>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</si>
  <si>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</si>
  <si>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</si>
  <si>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</si>
  <si>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</si>
  <si>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</si>
  <si>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</si>
  <si>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</si>
  <si>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</si>
  <si>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</si>
  <si>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</si>
  <si>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</si>
  <si>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</si>
  <si>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</si>
  <si>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</si>
  <si>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</si>
  <si>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</si>
  <si>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</si>
  <si>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</si>
  <si>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</si>
  <si>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</si>
  <si>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</si>
  <si>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</si>
  <si>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</si>
  <si>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</si>
  <si>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</si>
  <si>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</si>
  <si>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</si>
  <si>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</si>
  <si>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</si>
  <si>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</si>
  <si>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</si>
  <si>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</si>
  <si>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</si>
  <si>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</si>
  <si>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</si>
  <si>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</si>
  <si>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</si>
  <si>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</si>
  <si>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</si>
  <si>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</si>
  <si>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</si>
  <si>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</si>
  <si>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</si>
  <si>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</si>
  <si>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</si>
  <si>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</si>
  <si>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</si>
  <si>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</si>
  <si>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</si>
  <si>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</si>
  <si>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</si>
  <si>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</si>
  <si>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</si>
  <si>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</si>
  <si>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</si>
  <si>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</si>
  <si>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</si>
  <si>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</si>
  <si>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</si>
  <si>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</si>
  <si>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</si>
  <si>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</si>
  <si>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</si>
  <si>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</si>
  <si>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</si>
  <si>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</si>
  <si>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</si>
  <si>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</si>
  <si>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</si>
  <si>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</si>
  <si>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</si>
  <si>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</si>
  <si>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</si>
  <si>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</si>
  <si>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</si>
  <si>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</si>
  <si>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</si>
  <si>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</si>
  <si>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</si>
  <si>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</si>
  <si>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</si>
  <si>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</si>
  <si>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</si>
  <si>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</si>
  <si>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</si>
  <si>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</si>
  <si>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</si>
  <si>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</si>
  <si>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</si>
  <si>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</si>
  <si>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</si>
  <si>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</si>
  <si>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</si>
  <si>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</si>
  <si>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</si>
  <si>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</si>
  <si>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</si>
  <si>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</si>
  <si>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</si>
  <si>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</si>
  <si>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</si>
  <si>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</si>
  <si>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</si>
  <si>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</si>
  <si>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</si>
  <si>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</si>
  <si>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</si>
  <si>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</si>
  <si>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</si>
  <si>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</si>
  <si>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</si>
  <si>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</si>
  <si>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</si>
  <si>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</si>
  <si>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</si>
  <si>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</si>
  <si>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</si>
  <si>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</si>
  <si>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</si>
  <si>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</si>
  <si>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</si>
  <si>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</si>
  <si>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</si>
  <si>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</si>
  <si>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</si>
  <si>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</si>
  <si>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</si>
  <si>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</si>
  <si>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</si>
  <si>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</si>
  <si>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</si>
  <si>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</si>
  <si>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</si>
  <si>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</si>
  <si>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</si>
  <si>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</si>
  <si>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</si>
  <si>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</si>
  <si>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</si>
  <si>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</si>
  <si>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</si>
  <si>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</si>
  <si>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</si>
  <si>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</si>
  <si>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</si>
  <si>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</si>
  <si>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</si>
  <si>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</si>
  <si>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</si>
  <si>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</si>
  <si>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</si>
  <si>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</si>
  <si>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</si>
  <si>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</si>
  <si>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</si>
  <si>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</si>
  <si>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</si>
  <si>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</si>
  <si>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</si>
  <si>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</si>
  <si>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</si>
  <si>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</si>
  <si>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</si>
  <si>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</si>
  <si>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</si>
  <si>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</si>
  <si>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</si>
  <si>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</si>
  <si>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</si>
  <si>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</si>
  <si>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</si>
  <si>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</si>
  <si>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</si>
  <si>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</si>
  <si>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</si>
  <si>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</si>
  <si>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</si>
  <si>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</si>
  <si>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</si>
  <si>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</si>
  <si>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</si>
  <si>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</si>
  <si>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</si>
  <si>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</si>
  <si>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</si>
  <si>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</si>
  <si>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</si>
  <si>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</si>
  <si>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</si>
  <si>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</si>
  <si>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</si>
  <si>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</si>
  <si>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</si>
  <si>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</si>
  <si>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</si>
  <si>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</si>
  <si>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</si>
  <si>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</si>
  <si>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</si>
  <si>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</si>
  <si>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</si>
  <si>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</si>
  <si>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</si>
  <si>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</si>
  <si>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</si>
  <si>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</si>
  <si>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</si>
  <si>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</si>
  <si>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</si>
  <si>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</si>
  <si>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</si>
  <si>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</si>
  <si>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</si>
  <si>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</si>
  <si>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</si>
  <si>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</si>
  <si>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</si>
  <si>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</si>
  <si>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</si>
  <si>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</si>
  <si>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</si>
  <si>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</si>
  <si>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</si>
  <si>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</si>
  <si>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</si>
  <si>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</si>
  <si>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</si>
  <si>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</si>
  <si>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</si>
  <si>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</si>
  <si>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</si>
  <si>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</si>
  <si>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</si>
  <si>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</si>
  <si>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</si>
  <si>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</si>
  <si>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</si>
  <si>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</si>
  <si>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</si>
  <si>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</si>
  <si>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</si>
  <si>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</si>
  <si>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</si>
  <si>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</si>
  <si>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</si>
  <si>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</si>
  <si>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</si>
  <si>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</si>
  <si>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</si>
  <si>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</si>
  <si>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</si>
  <si>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</si>
  <si>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</si>
  <si>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</si>
  <si>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</si>
  <si>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</si>
  <si>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</si>
  <si>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</si>
  <si>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</si>
  <si>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</si>
  <si>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</si>
  <si>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</si>
  <si>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</si>
  <si>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</si>
  <si>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</si>
  <si>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</si>
  <si>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</si>
  <si>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</si>
  <si>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</si>
  <si>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</si>
  <si>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</si>
  <si>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</si>
  <si>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</si>
  <si>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</si>
  <si>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</si>
  <si>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</si>
  <si>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</si>
  <si>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</si>
  <si>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</si>
  <si>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</si>
  <si>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</si>
  <si>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</si>
  <si>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</si>
  <si>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</si>
  <si>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</si>
  <si>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</si>
  <si>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</si>
  <si>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</si>
  <si>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</si>
  <si>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</si>
  <si>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</si>
  <si>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</si>
  <si>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</si>
  <si>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</si>
  <si>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</si>
  <si>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</si>
  <si>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</si>
  <si>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</si>
  <si>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</si>
  <si>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</si>
  <si>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</si>
  <si>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</si>
  <si>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</si>
  <si>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</si>
  <si>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</si>
  <si>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</si>
  <si>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</si>
  <si>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</si>
  <si>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</si>
  <si>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</si>
  <si>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</si>
  <si>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</si>
  <si>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</si>
  <si>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</si>
  <si>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</si>
  <si>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</si>
  <si>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</si>
  <si>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</si>
  <si>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</si>
  <si>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</si>
  <si>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</si>
  <si>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</si>
  <si>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</si>
  <si>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</si>
  <si>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</si>
  <si>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</si>
  <si>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</si>
  <si>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</si>
  <si>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</si>
  <si>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</si>
  <si>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</si>
  <si>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</si>
  <si>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</si>
  <si>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</si>
  <si>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</si>
  <si>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</si>
  <si>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</si>
  <si>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</si>
  <si>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</si>
  <si>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</si>
  <si>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</si>
  <si>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</si>
  <si>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</si>
  <si>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</si>
  <si>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</si>
  <si>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</si>
  <si>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</si>
  <si>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</si>
  <si>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</si>
  <si>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</si>
  <si>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</si>
  <si>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</si>
  <si>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</si>
  <si>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</si>
  <si>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</si>
  <si>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</si>
  <si>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</si>
  <si>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</si>
  <si>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</si>
  <si>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</si>
  <si>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</si>
  <si>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</si>
  <si>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</si>
  <si>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</si>
  <si>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</si>
  <si>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</si>
  <si>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</si>
  <si>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</si>
  <si>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</si>
  <si>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</si>
  <si>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</si>
  <si>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</si>
  <si>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</si>
  <si>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</si>
  <si>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</si>
  <si>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</si>
  <si>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</si>
  <si>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</si>
  <si>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</si>
  <si>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</si>
  <si>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</si>
  <si>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</si>
  <si>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</si>
  <si>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</si>
  <si>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</si>
  <si>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</si>
  <si>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</si>
  <si>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</si>
  <si>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</si>
  <si>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</si>
  <si>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</si>
  <si>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</si>
  <si>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</si>
  <si>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</si>
  <si>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</si>
  <si>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</si>
  <si>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</si>
  <si>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</si>
  <si>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</si>
  <si>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</si>
  <si>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</si>
  <si>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</si>
  <si>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</si>
  <si>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</si>
  <si>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</si>
  <si>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</si>
  <si>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</si>
  <si>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</si>
  <si>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</si>
  <si>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</si>
  <si>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</si>
  <si>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</si>
  <si>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</si>
  <si>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</si>
  <si>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</si>
  <si>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</si>
  <si>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</si>
  <si>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</si>
  <si>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</si>
  <si>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</si>
  <si>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</si>
  <si>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</si>
  <si>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</si>
  <si>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</si>
  <si>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</si>
  <si>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</si>
  <si>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</si>
  <si>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</si>
  <si>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</si>
  <si>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</si>
  <si>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</si>
  <si>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</si>
  <si>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</si>
  <si>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</si>
  <si>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</si>
  <si>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</si>
  <si>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</si>
  <si>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</si>
  <si>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</si>
  <si>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</si>
  <si>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</si>
  <si>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</si>
  <si>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</si>
  <si>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</si>
  <si>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</si>
  <si>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</si>
  <si>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</si>
  <si>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</si>
  <si>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</si>
  <si>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</si>
  <si>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</si>
  <si>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</si>
  <si>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</si>
  <si>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</si>
  <si>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</si>
  <si>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</si>
  <si>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</si>
  <si>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</si>
  <si>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</si>
  <si>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</si>
  <si>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</si>
  <si>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</si>
  <si>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</si>
  <si>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</si>
  <si>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</si>
  <si>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</si>
  <si>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</si>
  <si>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</si>
  <si>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</si>
  <si>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</si>
  <si>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</si>
  <si>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</si>
  <si>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</si>
  <si>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</si>
  <si>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</si>
  <si>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</si>
  <si>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</si>
  <si>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</si>
  <si>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</si>
  <si>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</si>
  <si>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</si>
  <si>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</si>
  <si>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</si>
  <si>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</si>
  <si>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</si>
  <si>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</si>
  <si>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</si>
  <si>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</si>
  <si>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</si>
  <si>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</si>
  <si>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</si>
  <si>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</si>
  <si>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</si>
  <si>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</si>
  <si>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</si>
  <si>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</si>
  <si>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</si>
  <si>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</si>
  <si>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</si>
  <si>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</si>
  <si>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</si>
  <si>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</si>
  <si>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</si>
  <si>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</si>
  <si>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</si>
  <si>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</si>
  <si>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</si>
  <si>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</si>
  <si>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</si>
  <si>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</si>
  <si>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</si>
  <si>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</si>
  <si>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</si>
  <si>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</si>
  <si>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</si>
  <si>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</si>
  <si>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</si>
  <si>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</si>
  <si>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</si>
  <si>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</si>
  <si>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</si>
  <si>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</si>
  <si>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</si>
  <si>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</si>
  <si>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</si>
  <si>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</si>
  <si>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</si>
  <si>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</si>
  <si>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</si>
  <si>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</si>
  <si>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</si>
  <si>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</si>
  <si>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</si>
  <si>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</si>
  <si>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</si>
  <si>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</si>
  <si>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</si>
  <si>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</si>
  <si>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</si>
  <si>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</si>
  <si>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</si>
  <si>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</si>
  <si>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</si>
  <si>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</si>
  <si>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</si>
  <si>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</si>
  <si>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</si>
  <si>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</si>
  <si>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</si>
  <si>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</si>
  <si>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</si>
  <si>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</si>
  <si>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</si>
  <si>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</si>
  <si>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</si>
  <si>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</si>
  <si>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</si>
  <si>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</si>
  <si>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</si>
  <si>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</si>
  <si>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</si>
  <si>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</si>
  <si>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</si>
  <si>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</si>
  <si>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</si>
  <si>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</si>
  <si>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</si>
  <si>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</si>
  <si>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</si>
  <si>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</si>
  <si>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</si>
  <si>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</si>
  <si>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</si>
  <si>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</si>
  <si>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</si>
  <si>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</si>
  <si>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</si>
  <si>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</si>
  <si>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</si>
  <si>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</si>
  <si>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</si>
  <si>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</si>
  <si>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</si>
  <si>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</si>
  <si>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</si>
  <si>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</si>
  <si>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</si>
  <si>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</si>
  <si>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</si>
  <si>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</si>
  <si>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</si>
  <si>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</si>
  <si>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</si>
  <si>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</si>
  <si>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</si>
  <si>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</si>
  <si>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</si>
  <si>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</si>
  <si>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</si>
  <si>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</si>
  <si>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</si>
  <si>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</si>
  <si>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</si>
  <si>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</si>
  <si>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</si>
  <si>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</si>
  <si>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</si>
  <si>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</si>
  <si>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</si>
  <si>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</si>
  <si>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</si>
  <si>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</si>
  <si>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</si>
  <si>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</si>
  <si>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</si>
  <si>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</si>
  <si>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</si>
  <si>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</si>
  <si>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</si>
  <si>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</si>
  <si>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</si>
  <si>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</si>
  <si>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</si>
  <si>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</si>
  <si>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</si>
  <si>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</si>
  <si>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</si>
  <si>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</si>
  <si>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</si>
  <si>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</si>
  <si>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</si>
  <si>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</si>
  <si>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</si>
  <si>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</si>
  <si>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</si>
  <si>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</si>
  <si>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</si>
  <si>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</si>
  <si>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</si>
  <si>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</si>
  <si>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</si>
  <si>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</si>
  <si>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</si>
  <si>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</si>
  <si>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</si>
  <si>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</si>
  <si>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</si>
  <si>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</si>
  <si>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</si>
  <si>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</si>
  <si>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</si>
  <si>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</si>
  <si>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</si>
  <si>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</si>
  <si>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</si>
  <si>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</si>
  <si>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</si>
  <si>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</si>
  <si>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</si>
  <si>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</si>
  <si>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</si>
  <si>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</si>
  <si>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</si>
  <si>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</si>
  <si>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</si>
  <si>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</si>
  <si>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</si>
  <si>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</si>
  <si>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</si>
  <si>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</si>
  <si>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</si>
  <si>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</si>
  <si>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</si>
  <si>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</si>
  <si>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</si>
  <si>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</si>
  <si>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</si>
  <si>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</si>
  <si>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</si>
  <si>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</si>
  <si>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</si>
  <si>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</si>
  <si>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</si>
  <si>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</si>
  <si>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</si>
  <si>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</si>
  <si>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</si>
  <si>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</si>
  <si>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</si>
  <si>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</si>
  <si>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</si>
  <si>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</si>
  <si>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</si>
  <si>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</si>
  <si>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</si>
  <si>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</si>
  <si>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</si>
  <si>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</si>
  <si>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</si>
  <si>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</si>
  <si>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</si>
  <si>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</si>
  <si>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</si>
  <si>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</si>
  <si>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</si>
  <si>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</si>
  <si>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</si>
  <si>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</si>
  <si>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</si>
  <si>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</si>
  <si>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</si>
  <si>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</si>
  <si>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</si>
  <si>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</si>
  <si>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</si>
  <si>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</si>
  <si>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</si>
  <si>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</si>
  <si>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</si>
  <si>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</si>
  <si>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</si>
  <si>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</si>
  <si>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</si>
  <si>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</si>
  <si>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</si>
  <si>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</si>
  <si>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</si>
  <si>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</si>
  <si>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</si>
  <si>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</si>
  <si>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</si>
  <si>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</si>
  <si>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</si>
  <si>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</si>
  <si>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</si>
  <si>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</si>
  <si>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</si>
  <si>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</si>
  <si>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</si>
  <si>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</si>
  <si>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</si>
  <si>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</si>
  <si>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</si>
  <si>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</si>
  <si>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</si>
  <si>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</si>
  <si>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</si>
  <si>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</si>
  <si>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</si>
  <si>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</si>
  <si>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</si>
  <si>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</si>
  <si>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</si>
  <si>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</si>
  <si>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</si>
  <si>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</si>
  <si>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</si>
  <si>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</si>
  <si>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</si>
  <si>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</si>
  <si>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</si>
  <si>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</si>
  <si>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</si>
  <si>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</si>
  <si>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</si>
  <si>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</si>
  <si>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</si>
  <si>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</si>
  <si>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</si>
  <si>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</si>
  <si>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</si>
  <si>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</si>
  <si>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</si>
  <si>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</si>
  <si>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</si>
  <si>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</si>
  <si>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</si>
  <si>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</si>
  <si>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</si>
  <si>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</si>
  <si>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</si>
  <si>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</si>
  <si>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</si>
  <si>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</si>
  <si>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</si>
  <si>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</si>
  <si>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</si>
  <si>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</si>
  <si>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</si>
  <si>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</si>
  <si>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</si>
  <si>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</si>
  <si>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</si>
  <si>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</si>
  <si>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</si>
  <si>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</si>
  <si>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</si>
  <si>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</si>
  <si>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</si>
  <si>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</si>
  <si>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</si>
  <si>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</si>
  <si>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</si>
  <si>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</si>
  <si>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</si>
  <si>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</si>
  <si>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</si>
  <si>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</si>
  <si>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</si>
  <si>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</si>
  <si>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</si>
  <si>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</si>
  <si>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</si>
  <si>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</si>
  <si>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</si>
  <si>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</si>
  <si>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</si>
  <si>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</si>
  <si>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</si>
  <si>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</si>
  <si>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</si>
  <si>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</si>
  <si>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</si>
  <si>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</si>
  <si>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</si>
  <si>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</si>
  <si>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</si>
  <si>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</si>
  <si>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</si>
  <si>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</si>
  <si>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</si>
  <si>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</si>
  <si>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</si>
  <si>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</si>
  <si>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</si>
  <si>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</si>
  <si>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</si>
  <si>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</si>
  <si>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</si>
  <si>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</si>
  <si>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</si>
  <si>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</si>
  <si>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</si>
  <si>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</si>
  <si>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</si>
  <si>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</si>
  <si>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</si>
  <si>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</si>
  <si>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</si>
  <si>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</si>
  <si>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</si>
  <si>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</si>
  <si>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</si>
  <si>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</si>
  <si>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</si>
  <si>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</si>
  <si>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</si>
  <si>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</si>
  <si>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</si>
  <si>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</si>
  <si>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</si>
  <si>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</si>
  <si>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</si>
  <si>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</si>
  <si>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</si>
  <si>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</si>
  <si>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</si>
  <si>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</si>
  <si>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</si>
  <si>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</si>
  <si>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</si>
  <si>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</si>
  <si>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</si>
  <si>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</si>
  <si>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</si>
  <si>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</si>
  <si>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</si>
  <si>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</si>
  <si>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</si>
  <si>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</si>
  <si>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</si>
  <si>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</si>
  <si>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</si>
  <si>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</si>
  <si>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</si>
  <si>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</si>
  <si>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</si>
  <si>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</si>
  <si>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</si>
  <si>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</si>
  <si>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</si>
  <si>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</si>
  <si>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</si>
  <si>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</si>
  <si>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</si>
  <si>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</si>
  <si>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</si>
  <si>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</si>
  <si>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</si>
  <si>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</si>
  <si>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</si>
  <si>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</si>
  <si>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</si>
  <si>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</si>
  <si>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</si>
  <si>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</si>
  <si>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</si>
  <si>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</si>
  <si>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</si>
  <si>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</si>
  <si>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</si>
  <si>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</si>
  <si>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</si>
  <si>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</si>
  <si>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</si>
  <si>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</si>
  <si>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</si>
  <si>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</si>
  <si>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</si>
  <si>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</si>
  <si>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</si>
  <si>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</si>
  <si>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</si>
  <si>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</si>
  <si>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</si>
  <si>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</si>
  <si>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</si>
  <si>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</si>
  <si>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</si>
  <si>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</si>
  <si>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</si>
  <si>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</si>
  <si>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</si>
  <si>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</si>
  <si>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</si>
  <si>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</si>
  <si>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</si>
  <si>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</si>
  <si>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</si>
  <si>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</si>
  <si>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</si>
  <si>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</si>
  <si>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</si>
  <si>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</si>
  <si>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</si>
  <si>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</si>
  <si>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</si>
  <si>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</si>
  <si>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</si>
  <si>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</si>
  <si>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</si>
  <si>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</si>
  <si>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</si>
  <si>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</si>
  <si>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</si>
  <si>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</si>
  <si>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</si>
  <si>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</si>
  <si>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</si>
  <si>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</si>
  <si>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</si>
  <si>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</si>
  <si>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</si>
  <si>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</si>
  <si>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</si>
  <si>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</si>
  <si>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</si>
  <si>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</si>
  <si>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</si>
  <si>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</si>
  <si>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</si>
  <si>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</si>
  <si>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</si>
  <si>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</si>
  <si>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</si>
  <si>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</si>
  <si>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</si>
  <si>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</si>
  <si>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</si>
  <si>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</si>
  <si>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</si>
  <si>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</si>
  <si>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</si>
  <si>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</si>
  <si>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</si>
  <si>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</si>
  <si>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</si>
  <si>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</si>
  <si>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</si>
  <si>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</si>
  <si>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</si>
  <si>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</si>
  <si>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</si>
  <si>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</si>
  <si>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</si>
  <si>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</si>
  <si>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</si>
  <si>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</si>
  <si>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</si>
  <si>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</si>
  <si>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</si>
  <si>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</si>
  <si>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</si>
  <si>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</si>
  <si>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</si>
  <si>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</si>
  <si>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</si>
  <si>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</si>
  <si>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</si>
  <si>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</si>
  <si>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</si>
  <si>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</si>
  <si>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</si>
  <si>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</si>
  <si>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</si>
  <si>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</si>
  <si>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</si>
  <si>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</si>
  <si>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</si>
  <si>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</si>
  <si>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</si>
  <si>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</si>
  <si>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</si>
  <si>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</si>
  <si>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</si>
  <si>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</si>
  <si>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</si>
  <si>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</si>
  <si>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</si>
  <si>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</si>
  <si>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</si>
  <si>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</si>
  <si>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</si>
  <si>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</si>
  <si>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</si>
  <si>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</si>
  <si>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</si>
  <si>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</si>
  <si>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</si>
  <si>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</si>
  <si>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</si>
  <si>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</si>
  <si>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</si>
  <si>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</si>
  <si>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</si>
  <si>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</si>
  <si>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</si>
  <si>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</si>
  <si>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</si>
  <si>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</si>
  <si>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</si>
  <si>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</si>
  <si>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</si>
  <si>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</si>
  <si>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</si>
  <si>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</si>
  <si>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</si>
  <si>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</si>
  <si>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</si>
  <si>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</si>
  <si>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</si>
  <si>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</si>
  <si>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</si>
  <si>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</si>
  <si>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</si>
  <si>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</si>
  <si>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</si>
  <si>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</si>
  <si>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</si>
  <si>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</si>
  <si>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</si>
  <si>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</si>
  <si>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</si>
  <si>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</si>
  <si>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</si>
  <si>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</si>
  <si>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</si>
  <si>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</si>
  <si>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</si>
  <si>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</si>
  <si>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</si>
  <si>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</si>
  <si>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</si>
  <si>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</si>
  <si>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</si>
  <si>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</si>
  <si>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</si>
  <si>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</si>
  <si>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</si>
  <si>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</si>
  <si>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</si>
  <si>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</si>
  <si>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</si>
  <si>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</si>
  <si>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</si>
  <si>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</si>
  <si>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</si>
  <si>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</si>
  <si>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</si>
  <si>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</si>
  <si>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</si>
  <si>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</si>
  <si>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</si>
  <si>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</si>
  <si>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</si>
  <si>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</si>
  <si>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</si>
  <si>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</si>
  <si>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</si>
  <si>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</si>
  <si>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</si>
  <si>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</si>
  <si>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</si>
  <si>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</si>
  <si>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</si>
  <si>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</si>
  <si>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</si>
  <si>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</si>
  <si>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</si>
  <si>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</si>
  <si>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</si>
  <si>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</si>
  <si>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</si>
  <si>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</si>
  <si>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</si>
  <si>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</si>
  <si>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</si>
  <si>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</si>
  <si>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</si>
  <si>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</si>
  <si>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</si>
  <si>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</si>
  <si>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</si>
  <si>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</si>
  <si>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</si>
  <si>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</si>
  <si>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</si>
  <si>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</si>
  <si>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</si>
  <si>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</si>
  <si>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</si>
  <si>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</si>
  <si>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</si>
  <si>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</si>
  <si>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</si>
  <si>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</si>
  <si>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</si>
  <si>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</si>
  <si>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</si>
  <si>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</si>
  <si>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</si>
  <si>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</si>
  <si>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</si>
  <si>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</si>
  <si>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</si>
  <si>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</si>
  <si>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</si>
  <si>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</si>
  <si>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</si>
  <si>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</si>
  <si>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</si>
  <si>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</si>
  <si>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</si>
  <si>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</si>
  <si>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</si>
  <si>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</si>
  <si>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</si>
  <si>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</si>
  <si>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</si>
  <si>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</si>
  <si>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</si>
  <si>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</si>
  <si>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</si>
  <si>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</si>
  <si>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</si>
  <si>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</si>
  <si>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</si>
  <si>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</si>
  <si>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</si>
  <si>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</si>
  <si>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</si>
  <si>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</si>
  <si>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</si>
  <si>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</si>
  <si>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</si>
  <si>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</si>
  <si>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</si>
  <si>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</si>
  <si>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</si>
  <si>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</si>
  <si>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</si>
  <si>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</si>
  <si>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</si>
  <si>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</si>
  <si>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</si>
  <si>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</si>
  <si>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</si>
  <si>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</si>
  <si>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</si>
  <si>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</si>
  <si>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</si>
  <si>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</si>
  <si>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</si>
  <si>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</si>
  <si>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</si>
  <si>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</si>
  <si>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</si>
  <si>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</si>
  <si>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</si>
  <si>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</si>
  <si>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</si>
  <si>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</si>
  <si>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</si>
  <si>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</si>
  <si>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</si>
  <si>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</si>
  <si>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</si>
  <si>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</si>
  <si>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</si>
  <si>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</si>
  <si>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</si>
  <si>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</si>
  <si>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</si>
  <si>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</si>
  <si>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</si>
  <si>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</si>
  <si>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</si>
  <si>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</si>
  <si>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</si>
  <si>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</si>
  <si>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</si>
  <si>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</si>
  <si>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</si>
  <si>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</si>
  <si>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</si>
  <si>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</si>
  <si>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</si>
  <si>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</si>
  <si>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</si>
  <si>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</si>
  <si>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</si>
  <si>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</si>
  <si>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</si>
  <si>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</si>
  <si>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</si>
  <si>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</si>
  <si>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</si>
  <si>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</si>
  <si>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</si>
  <si>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</si>
  <si>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</si>
  <si>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</si>
  <si>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</si>
  <si>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</si>
  <si>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</si>
  <si>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</si>
  <si>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</si>
  <si>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</si>
  <si>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</si>
  <si>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</si>
  <si>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</si>
  <si>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</si>
  <si>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</si>
  <si>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</si>
  <si>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</si>
  <si>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</si>
  <si>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</si>
  <si>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</si>
  <si>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</si>
  <si>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</si>
  <si>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</si>
  <si>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</si>
  <si>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</si>
  <si>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</si>
  <si>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</si>
  <si>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</si>
  <si>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</si>
  <si>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</si>
  <si>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</si>
  <si>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</si>
  <si>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</si>
  <si>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</si>
  <si>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</si>
  <si>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</si>
  <si>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</si>
  <si>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</si>
  <si>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</si>
  <si>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</si>
  <si>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</si>
  <si>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</si>
  <si>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</si>
  <si>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</si>
  <si>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</si>
  <si>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</si>
  <si>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</si>
  <si>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</si>
  <si>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</si>
  <si>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</si>
  <si>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</si>
  <si>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</si>
  <si>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</si>
  <si>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</si>
  <si>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</si>
  <si>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</si>
  <si>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</si>
  <si>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</si>
  <si>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</si>
  <si>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</si>
  <si>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</si>
  <si>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</si>
  <si>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</si>
  <si>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</si>
  <si>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</si>
  <si>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</si>
  <si>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</si>
  <si>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</si>
  <si>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</si>
  <si>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</si>
  <si>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</si>
  <si>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</si>
  <si>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</si>
  <si>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</si>
  <si>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</si>
  <si>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</si>
  <si>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</si>
  <si>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</si>
  <si>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</si>
  <si>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</si>
  <si>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</si>
  <si>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</si>
  <si>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</si>
  <si>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</si>
  <si>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</si>
  <si>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</si>
  <si>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</si>
  <si>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</si>
  <si>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</si>
  <si>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</si>
  <si>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</si>
  <si>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</si>
  <si>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</si>
  <si>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</si>
  <si>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</si>
  <si>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</si>
  <si>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</si>
  <si>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</si>
  <si>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</si>
  <si>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</si>
  <si>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</si>
  <si>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</si>
  <si>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</si>
  <si>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</si>
  <si>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</si>
  <si>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</si>
  <si>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</si>
  <si>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</si>
  <si>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</si>
  <si>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</si>
  <si>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</si>
  <si>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</si>
  <si>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</si>
  <si>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</si>
  <si>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</si>
  <si>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</si>
  <si>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</si>
  <si>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</si>
  <si>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</si>
  <si>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</si>
  <si>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</si>
  <si>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</si>
  <si>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</si>
  <si>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</si>
  <si>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</si>
  <si>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</si>
  <si>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</si>
  <si>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</si>
  <si>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</si>
  <si>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</si>
  <si>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</si>
  <si>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</si>
  <si>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</si>
  <si>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</si>
  <si>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</si>
  <si>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</si>
  <si>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</si>
  <si>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</si>
  <si>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</si>
  <si>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</si>
  <si>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</si>
  <si>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</si>
  <si>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</si>
  <si>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</si>
  <si>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</si>
  <si>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</si>
  <si>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</si>
  <si>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</si>
  <si>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</si>
  <si>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</si>
  <si>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</si>
  <si>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</si>
  <si>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</si>
  <si>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</si>
  <si>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</si>
  <si>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</si>
  <si>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</si>
  <si>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</si>
  <si>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</si>
  <si>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</si>
  <si>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</si>
  <si>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</si>
  <si>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</si>
  <si>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</si>
  <si>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</si>
  <si>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</si>
  <si>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</si>
  <si>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</si>
  <si>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</si>
  <si>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</si>
  <si>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</si>
  <si>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</si>
  <si>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</si>
  <si>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</si>
  <si>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</si>
  <si>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</si>
  <si>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</si>
  <si>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</si>
  <si>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</si>
  <si>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</si>
  <si>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</si>
  <si>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</si>
  <si>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</si>
  <si>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</si>
  <si>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</si>
  <si>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</si>
  <si>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</si>
  <si>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</si>
  <si>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</si>
  <si>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</si>
  <si>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</si>
  <si>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</si>
  <si>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</si>
  <si>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</si>
  <si>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</si>
  <si>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</si>
  <si>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</si>
  <si>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</si>
  <si>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</si>
  <si>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</si>
  <si>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</si>
  <si>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</si>
  <si>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</si>
  <si>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</si>
  <si>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</si>
  <si>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</si>
  <si>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</si>
  <si>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</si>
  <si>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</si>
  <si>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</si>
  <si>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</si>
  <si>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</si>
  <si>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</si>
  <si>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</si>
  <si>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</si>
  <si>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</si>
  <si>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</si>
  <si>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</si>
  <si>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</si>
  <si>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</si>
  <si>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</si>
  <si>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</si>
  <si>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</si>
  <si>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</si>
  <si>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</si>
  <si>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</si>
  <si>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</si>
  <si>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</si>
  <si>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</si>
  <si>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</si>
  <si>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</si>
  <si>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</si>
  <si>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</si>
  <si>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</si>
  <si>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</si>
  <si>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</si>
  <si>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</si>
  <si>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</si>
  <si>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</si>
  <si>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</si>
  <si>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</si>
  <si>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</si>
  <si>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</si>
  <si>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</si>
  <si>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</si>
  <si>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</si>
  <si>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</si>
  <si>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</si>
  <si>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</si>
  <si>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</si>
  <si>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</si>
  <si>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</si>
  <si>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</si>
  <si>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</si>
  <si>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</si>
  <si>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</si>
  <si>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</si>
  <si>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</si>
  <si>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</si>
  <si>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</si>
  <si>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</si>
  <si>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</si>
  <si>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</si>
  <si>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</si>
  <si>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</si>
  <si>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</si>
  <si>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</si>
  <si>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</si>
  <si>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</si>
  <si>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</si>
  <si>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</si>
  <si>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</si>
  <si>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</si>
  <si>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</si>
  <si>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</si>
  <si>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</si>
  <si>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</si>
  <si>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</si>
  <si>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</si>
  <si>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</si>
  <si>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</si>
  <si>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</si>
  <si>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</si>
  <si>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</si>
  <si>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</si>
  <si>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</si>
  <si>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</si>
  <si>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</si>
  <si>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</si>
  <si>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</si>
  <si>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</si>
  <si>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</si>
  <si>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</si>
  <si>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</si>
  <si>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</si>
  <si>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</si>
  <si>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</si>
  <si>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</si>
  <si>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</si>
  <si>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</si>
  <si>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</si>
  <si>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</si>
  <si>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</si>
  <si>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</si>
  <si>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</si>
  <si>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</si>
  <si>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</si>
  <si>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</si>
  <si>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</si>
  <si>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</si>
  <si>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</si>
  <si>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</si>
  <si>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</si>
  <si>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</si>
  <si>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</si>
  <si>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</si>
  <si>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</si>
  <si>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</si>
  <si>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</si>
  <si>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</si>
  <si>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</si>
  <si>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</si>
  <si>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</si>
  <si>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</si>
  <si>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</si>
  <si>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</si>
  <si>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</si>
  <si>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</si>
  <si>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</si>
  <si>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</si>
  <si>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</si>
  <si>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</si>
  <si>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</si>
  <si>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</si>
  <si>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</si>
  <si>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</si>
  <si>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</si>
  <si>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</si>
  <si>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</si>
  <si>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</si>
  <si>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</si>
  <si>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</si>
  <si>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</si>
  <si>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</si>
  <si>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</si>
  <si>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</si>
  <si>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</si>
  <si>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</si>
  <si>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</si>
  <si>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</si>
  <si>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</si>
  <si>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</si>
  <si>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</si>
  <si>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</si>
  <si>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</si>
  <si>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</si>
  <si>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</si>
  <si>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</si>
  <si>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</si>
  <si>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</si>
  <si>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</si>
  <si>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</si>
  <si>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</si>
  <si>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</si>
  <si>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</si>
  <si>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</si>
  <si>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</si>
  <si>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</si>
  <si>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</si>
  <si>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</si>
  <si>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</si>
  <si>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</si>
  <si>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</si>
  <si>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</si>
  <si>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</si>
  <si>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</si>
  <si>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</si>
  <si>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</si>
  <si>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</si>
  <si>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</si>
  <si>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</si>
  <si>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</si>
  <si>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</si>
  <si>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</si>
  <si>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</si>
  <si>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</si>
  <si>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</si>
  <si>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</si>
  <si>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</si>
  <si>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</si>
  <si>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</si>
  <si>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</si>
  <si>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</si>
  <si>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</si>
  <si>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</si>
  <si>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</si>
  <si>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</si>
  <si>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</si>
  <si>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</si>
  <si>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</si>
  <si>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</si>
  <si>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</si>
  <si>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</si>
  <si>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</si>
  <si>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</si>
  <si>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</si>
  <si>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</si>
  <si>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</si>
  <si>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</si>
  <si>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</si>
  <si>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</si>
  <si>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</si>
  <si>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</si>
  <si>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</si>
  <si>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</si>
  <si>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</si>
  <si>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</si>
  <si>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</si>
  <si>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</si>
  <si>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</si>
  <si>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</si>
  <si>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</si>
  <si>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</si>
  <si>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</si>
  <si>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</si>
  <si>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</si>
  <si>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</si>
  <si>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</si>
  <si>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</si>
  <si>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</si>
  <si>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</si>
  <si>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</si>
  <si>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</si>
  <si>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</si>
  <si>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</si>
  <si>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</si>
  <si>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</si>
  <si>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</si>
  <si>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</si>
  <si>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</si>
  <si>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</si>
  <si>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</si>
  <si>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</si>
  <si>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</si>
  <si>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</si>
  <si>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</si>
  <si>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</si>
  <si>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</si>
  <si>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</si>
  <si>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</si>
  <si>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</si>
  <si>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</si>
  <si>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</si>
  <si>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</si>
  <si>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</si>
  <si>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</si>
  <si>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</si>
  <si>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</si>
  <si>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</si>
  <si>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</si>
  <si>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</si>
  <si>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</si>
  <si>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</si>
  <si>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</si>
  <si>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</si>
  <si>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</si>
  <si>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</si>
  <si>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</si>
  <si>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</si>
  <si>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</si>
  <si>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</si>
  <si>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</si>
  <si>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</si>
  <si>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</si>
  <si>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</si>
  <si>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</si>
  <si>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</si>
  <si>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</si>
  <si>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</si>
  <si>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</si>
  <si>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</si>
  <si>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</si>
  <si>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</si>
  <si>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</si>
  <si>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</si>
  <si>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</si>
  <si>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</si>
  <si>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</si>
  <si>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</si>
  <si>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</si>
  <si>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</si>
  <si>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</si>
  <si>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</si>
  <si>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</si>
  <si>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</si>
  <si>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</si>
  <si>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</si>
  <si>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</si>
  <si>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</si>
  <si>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</si>
  <si>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</si>
  <si>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</si>
  <si>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</si>
  <si>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</si>
  <si>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</si>
  <si>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</si>
  <si>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</si>
  <si>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</si>
  <si>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</si>
  <si>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</si>
  <si>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</si>
  <si>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</si>
  <si>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</si>
  <si>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</si>
  <si>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</si>
  <si>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</si>
  <si>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</si>
  <si>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</si>
  <si>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</si>
  <si>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</si>
  <si>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</si>
  <si>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</si>
  <si>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</si>
  <si>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</si>
  <si>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</si>
  <si>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</si>
  <si>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</si>
  <si>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</si>
  <si>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</si>
  <si>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</si>
  <si>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</si>
  <si>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</si>
  <si>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</si>
  <si>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</si>
  <si>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</si>
  <si>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</si>
  <si>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</si>
  <si>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</si>
  <si>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</si>
  <si>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</si>
  <si>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</si>
  <si>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</si>
  <si>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</si>
  <si>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</si>
  <si>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</si>
  <si>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</si>
  <si>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</si>
  <si>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</si>
  <si>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</si>
  <si>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</si>
  <si>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</si>
  <si>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</si>
  <si>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</si>
  <si>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</si>
  <si>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</si>
  <si>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</si>
  <si>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</si>
  <si>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</si>
  <si>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</si>
  <si>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</si>
  <si>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</si>
  <si>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</si>
  <si>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</si>
  <si>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</si>
  <si>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</si>
  <si>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</si>
  <si>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</si>
  <si>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</si>
  <si>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</si>
  <si>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</si>
  <si>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</si>
  <si>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</si>
  <si>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</si>
  <si>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</si>
  <si>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</si>
  <si>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</si>
  <si>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</si>
  <si>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</si>
  <si>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</si>
  <si>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</si>
  <si>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</si>
  <si>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</si>
  <si>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</si>
  <si>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</si>
  <si>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</si>
  <si>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</si>
  <si>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</si>
  <si>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</si>
  <si>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</si>
  <si>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</si>
  <si>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</si>
  <si>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</si>
  <si>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</si>
  <si>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</si>
  <si>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</si>
  <si>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</si>
  <si>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</si>
  <si>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</si>
  <si>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</si>
  <si>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</si>
  <si>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</si>
  <si>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</si>
  <si>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</si>
  <si>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</si>
  <si>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</si>
  <si>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</si>
  <si>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</si>
  <si>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</si>
  <si>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</si>
  <si>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</si>
  <si>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</si>
  <si>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</si>
  <si>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</si>
  <si>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</si>
  <si>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</si>
  <si>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</si>
  <si>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</si>
  <si>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</si>
  <si>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</si>
  <si>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</si>
  <si>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</si>
  <si>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</si>
  <si>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</si>
  <si>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</si>
  <si>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</si>
  <si>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</si>
  <si>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</si>
  <si>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</si>
  <si>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</si>
  <si>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</si>
  <si>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</si>
  <si>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</si>
  <si>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</si>
  <si>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</si>
  <si>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</si>
  <si>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</si>
  <si>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</si>
  <si>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</si>
  <si>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</si>
  <si>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</si>
  <si>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</si>
  <si>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</si>
  <si>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</si>
  <si>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</si>
  <si>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</si>
  <si>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</si>
  <si>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</si>
  <si>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</si>
  <si>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</si>
  <si>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</si>
  <si>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</si>
  <si>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</si>
  <si>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</si>
  <si>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</si>
  <si>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</si>
  <si>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</si>
  <si>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</si>
  <si>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</si>
  <si>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</si>
  <si>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</si>
  <si>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</si>
  <si>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</si>
  <si>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</si>
  <si>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</si>
  <si>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</si>
  <si>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</si>
  <si>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</si>
  <si>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</si>
  <si>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</si>
  <si>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</si>
  <si>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</si>
  <si>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</si>
  <si>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</si>
  <si>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</si>
  <si>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</si>
  <si>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</si>
  <si>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</si>
  <si>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</si>
  <si>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</si>
  <si>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</si>
  <si>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</si>
  <si>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</si>
  <si>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</si>
  <si>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</si>
  <si>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</si>
  <si>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</si>
  <si>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</si>
  <si>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</si>
  <si>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</si>
  <si>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</si>
  <si>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</si>
  <si>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</si>
  <si>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</si>
  <si>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</si>
  <si>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</si>
  <si>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</si>
  <si>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</si>
  <si>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</si>
  <si>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</si>
  <si>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</si>
  <si>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</si>
  <si>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</si>
  <si>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</si>
  <si>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</si>
  <si>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</si>
  <si>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</si>
  <si>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</si>
  <si>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</si>
  <si>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</si>
  <si>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</si>
  <si>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</si>
  <si>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</si>
  <si>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</si>
  <si>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</si>
  <si>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</si>
  <si>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</si>
  <si>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</si>
  <si>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</si>
  <si>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</si>
  <si>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</si>
  <si>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</si>
  <si>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</si>
  <si>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</si>
  <si>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</si>
  <si>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</si>
  <si>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</si>
  <si>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</si>
  <si>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</si>
  <si>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</si>
  <si>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</si>
  <si>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</si>
  <si>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</si>
  <si>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</si>
  <si>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</si>
  <si>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</si>
  <si>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</si>
  <si>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</si>
  <si>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</si>
  <si>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</si>
  <si>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</si>
  <si>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</si>
  <si>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</si>
  <si>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</si>
  <si>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</si>
  <si>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</si>
  <si>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</si>
  <si>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</si>
  <si>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</si>
  <si>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</si>
  <si>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</si>
  <si>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</si>
  <si>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</si>
  <si>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</si>
  <si>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</si>
  <si>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</si>
  <si>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</si>
  <si>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</si>
  <si>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</si>
  <si>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</si>
  <si>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</si>
  <si>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</si>
  <si>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</si>
  <si>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</si>
  <si>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</si>
  <si>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</si>
  <si>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</si>
  <si>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</si>
  <si>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</si>
  <si>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</si>
  <si>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</si>
  <si>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</si>
  <si>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</si>
  <si>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</si>
  <si>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</si>
  <si>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</si>
  <si>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</si>
  <si>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</si>
  <si>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</si>
  <si>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</si>
  <si>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</si>
  <si>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</si>
  <si>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</si>
  <si>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</si>
  <si>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</si>
  <si>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</si>
  <si>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</si>
  <si>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</si>
  <si>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</si>
  <si>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</si>
  <si>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</si>
  <si>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</si>
  <si>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</si>
  <si>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</si>
  <si>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</si>
  <si>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</si>
  <si>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</si>
  <si>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</si>
  <si>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</si>
  <si>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</si>
  <si>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</si>
  <si>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</si>
  <si>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</si>
  <si>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</si>
  <si>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</si>
  <si>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</si>
  <si>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</si>
  <si>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</si>
  <si>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</si>
  <si>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</si>
  <si>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</si>
  <si>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</si>
  <si>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</si>
  <si>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</si>
  <si>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</si>
  <si>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</si>
  <si>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</si>
  <si>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</si>
  <si>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</si>
  <si>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</si>
  <si>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</si>
  <si>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</si>
  <si>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</si>
  <si>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</si>
  <si>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</si>
  <si>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</si>
  <si>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</si>
  <si>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</si>
  <si>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</si>
  <si>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</si>
  <si>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</si>
  <si>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</si>
  <si>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</si>
  <si>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</si>
  <si>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</si>
  <si>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</si>
  <si>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</si>
  <si>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</si>
  <si>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</si>
  <si>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</si>
  <si>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</si>
  <si>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</si>
  <si>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</si>
  <si>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</si>
  <si>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</si>
  <si>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</si>
  <si>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</si>
  <si>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</si>
  <si>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</si>
  <si>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</si>
  <si>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</si>
  <si>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</si>
  <si>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</si>
  <si>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</si>
  <si>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</si>
  <si>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</si>
  <si>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</si>
  <si>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</si>
  <si>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</si>
  <si>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</si>
  <si>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</si>
  <si>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</si>
  <si>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</si>
  <si>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</si>
  <si>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</si>
  <si>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</si>
  <si>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</si>
  <si>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</si>
  <si>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</si>
  <si>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</si>
  <si>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</si>
  <si>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</si>
  <si>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</si>
  <si>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</si>
  <si>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</si>
  <si>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</si>
  <si>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</si>
  <si>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</si>
  <si>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</si>
  <si>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</si>
  <si>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</si>
  <si>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</si>
  <si>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</si>
  <si>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</si>
  <si>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</si>
  <si>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</si>
  <si>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</si>
  <si>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</si>
  <si>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</si>
  <si>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</si>
  <si>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</si>
  <si>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</si>
  <si>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</si>
  <si>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</si>
  <si>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</si>
  <si>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</si>
  <si>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</si>
  <si>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</si>
  <si>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</si>
  <si>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</si>
  <si>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</si>
  <si>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</si>
  <si>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</si>
  <si>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</si>
  <si>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</si>
  <si>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</si>
  <si>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</si>
  <si>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</si>
  <si>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</si>
  <si>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</si>
  <si>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</si>
  <si>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</si>
  <si>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</si>
  <si>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</si>
  <si>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</si>
  <si>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</si>
  <si>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</si>
  <si>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</si>
  <si>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</si>
  <si>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</si>
  <si>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</si>
  <si>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</si>
  <si>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</si>
  <si>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</si>
  <si>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</si>
  <si>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</si>
  <si>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</si>
  <si>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</si>
  <si>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</si>
  <si>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</si>
  <si>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</si>
  <si>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</si>
  <si>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</si>
  <si>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</si>
  <si>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</si>
  <si>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</si>
  <si>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</si>
  <si>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</si>
  <si>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</si>
  <si>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</si>
  <si>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</si>
  <si>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</si>
  <si>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</si>
  <si>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</si>
  <si>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</si>
  <si>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</si>
  <si>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</si>
  <si>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</si>
  <si>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</si>
  <si>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</si>
  <si>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</si>
  <si>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</si>
  <si>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</si>
  <si>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</si>
  <si>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</si>
  <si>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</si>
  <si>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</si>
  <si>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</si>
  <si>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</si>
  <si>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</si>
  <si>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</si>
  <si>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</si>
  <si>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</si>
  <si>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</si>
  <si>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</si>
  <si>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</si>
  <si>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</si>
  <si>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</si>
  <si>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</si>
  <si>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</si>
  <si>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</si>
  <si>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</si>
  <si>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</si>
  <si>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</si>
  <si>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</si>
  <si>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</si>
  <si>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</si>
  <si>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</si>
  <si>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</si>
  <si>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</si>
  <si>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</si>
  <si>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</si>
  <si>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</si>
  <si>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</si>
  <si>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</si>
  <si>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</si>
  <si>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</si>
  <si>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</si>
  <si>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</si>
  <si>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</si>
  <si>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</si>
  <si>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</si>
  <si>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</si>
  <si>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</si>
  <si>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</si>
  <si>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</si>
  <si>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</si>
  <si>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</si>
  <si>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</si>
  <si>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</si>
  <si>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</si>
  <si>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</si>
  <si>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</si>
  <si>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</si>
  <si>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</si>
  <si>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</si>
  <si>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</si>
  <si>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</si>
  <si>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</si>
  <si>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</si>
  <si>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</si>
  <si>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</si>
  <si>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</si>
  <si>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</si>
  <si>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</si>
  <si>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</si>
  <si>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</si>
  <si>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</si>
  <si>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</si>
  <si>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</si>
  <si>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</si>
  <si>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</si>
  <si>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</si>
  <si>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</si>
  <si>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</si>
  <si>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</si>
  <si>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</si>
  <si>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</si>
  <si>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</si>
  <si>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</si>
  <si>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</si>
  <si>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</si>
  <si>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</si>
  <si>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</si>
  <si>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</si>
  <si>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</si>
  <si>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</si>
  <si>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</si>
  <si>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</si>
  <si>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</si>
  <si>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</si>
  <si>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</si>
  <si>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</si>
  <si>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</si>
  <si>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</si>
  <si>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</si>
  <si>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</si>
  <si>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</si>
  <si>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</si>
  <si>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</si>
  <si>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</si>
  <si>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</si>
  <si>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</si>
  <si>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</si>
  <si>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</si>
  <si>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</si>
  <si>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</si>
  <si>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</si>
  <si>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</si>
  <si>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</si>
  <si>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</si>
  <si>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</si>
  <si>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</si>
  <si>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</si>
  <si>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</si>
  <si>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</si>
  <si>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</si>
  <si>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</si>
  <si>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</si>
  <si>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</si>
  <si>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</si>
  <si>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</si>
  <si>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</si>
  <si>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</si>
  <si>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</si>
  <si>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</si>
  <si>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</si>
  <si>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</si>
  <si>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</si>
  <si>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</si>
  <si>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</si>
  <si>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</si>
  <si>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</si>
  <si>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</si>
  <si>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</si>
  <si>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</si>
  <si>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</si>
  <si>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</si>
  <si>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</si>
  <si>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</si>
  <si>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</si>
  <si>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</si>
  <si>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</si>
  <si>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</si>
  <si>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</si>
  <si>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</si>
  <si>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</si>
  <si>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</si>
  <si>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</si>
  <si>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</si>
  <si>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</si>
  <si>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</si>
  <si>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</si>
  <si>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</si>
  <si>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</si>
  <si>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</si>
  <si>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</si>
  <si>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</si>
  <si>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</si>
  <si>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</si>
  <si>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</si>
  <si>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</si>
  <si>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</si>
  <si>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</si>
  <si>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</si>
  <si>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</si>
  <si>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</si>
  <si>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</si>
  <si>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</si>
  <si>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</si>
  <si>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</si>
  <si>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</si>
  <si>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</si>
  <si>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</si>
  <si>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</si>
  <si>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</si>
  <si>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</si>
  <si>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</si>
  <si>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</si>
  <si>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</si>
  <si>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</si>
  <si>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</si>
  <si>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</si>
  <si>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</si>
  <si>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</si>
  <si>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</si>
  <si>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</si>
  <si>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</si>
  <si>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</si>
  <si>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</si>
  <si>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</si>
  <si>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</si>
  <si>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</si>
  <si>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</si>
  <si>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</si>
  <si>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</si>
  <si>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</si>
  <si>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</si>
  <si>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</si>
  <si>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</si>
  <si>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</si>
  <si>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</si>
  <si>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</si>
  <si>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</si>
  <si>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</si>
  <si>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</si>
  <si>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</si>
  <si>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</si>
  <si>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</si>
  <si>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</si>
  <si>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</si>
  <si>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</si>
  <si>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</si>
  <si>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</si>
  <si>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</si>
  <si>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</si>
  <si>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</si>
  <si>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</si>
  <si>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</si>
  <si>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</si>
  <si>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</si>
  <si>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</si>
  <si>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</si>
  <si>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</si>
  <si>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</si>
  <si>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</si>
  <si>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</si>
  <si>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</si>
  <si>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</si>
  <si>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</si>
  <si>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</si>
  <si>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</si>
  <si>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</si>
  <si>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</si>
  <si>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</si>
  <si>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</si>
  <si>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</si>
  <si>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</si>
  <si>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</si>
  <si>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</si>
  <si>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</si>
  <si>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</si>
  <si>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</si>
  <si>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</si>
  <si>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</si>
  <si>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</si>
  <si>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</si>
  <si>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</si>
  <si>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</si>
  <si>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</si>
  <si>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</si>
  <si>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</si>
  <si>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</si>
  <si>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</si>
  <si>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</si>
  <si>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</si>
  <si>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</si>
  <si>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</si>
  <si>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</si>
  <si>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</si>
  <si>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</si>
  <si>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</si>
  <si>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</si>
  <si>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</si>
  <si>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</si>
  <si>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</si>
  <si>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</si>
  <si>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</si>
  <si>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</si>
  <si>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</si>
  <si>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</si>
  <si>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</si>
  <si>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</si>
  <si>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</si>
  <si>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</si>
  <si>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</si>
  <si>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</si>
  <si>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</si>
  <si>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</si>
  <si>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</si>
  <si>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</si>
  <si>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</si>
  <si>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</si>
  <si>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</si>
  <si>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</si>
  <si>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</si>
  <si>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</si>
  <si>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</si>
  <si>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</si>
  <si>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</si>
  <si>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</si>
  <si>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</si>
  <si>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</si>
  <si>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</si>
  <si>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</si>
  <si>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</si>
  <si>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</si>
  <si>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</si>
  <si>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</si>
  <si>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</si>
  <si>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</si>
  <si>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</si>
  <si>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</si>
  <si>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</si>
  <si>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</si>
  <si>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</si>
  <si>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</si>
  <si>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</si>
  <si>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</si>
  <si>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</si>
  <si>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</si>
  <si>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</si>
  <si>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</si>
  <si>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</si>
  <si>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</si>
  <si>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</si>
  <si>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</si>
  <si>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</si>
  <si>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</si>
  <si>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</si>
  <si>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</si>
  <si>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</si>
  <si>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</si>
  <si>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</si>
  <si>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</si>
  <si>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</si>
  <si>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</si>
  <si>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</si>
  <si>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</si>
  <si>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</si>
  <si>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</si>
  <si>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</si>
  <si>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</si>
  <si>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</si>
  <si>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</si>
  <si>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</si>
  <si>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</si>
  <si>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</si>
  <si>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</si>
  <si>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</si>
  <si>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</si>
  <si>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</si>
  <si>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</si>
  <si>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</si>
  <si>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</si>
  <si>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</si>
  <si>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</si>
  <si>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</si>
  <si>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</si>
  <si>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</si>
  <si>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</si>
  <si>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</si>
  <si>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</si>
  <si>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</si>
  <si>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</si>
  <si>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</si>
  <si>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</si>
  <si>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</si>
  <si>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</si>
  <si>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</si>
  <si>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</si>
  <si>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</si>
  <si>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</si>
  <si>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</si>
  <si>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</si>
  <si>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</si>
  <si>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</si>
  <si>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</si>
  <si>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</si>
  <si>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</si>
  <si>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</si>
  <si>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</si>
  <si>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</si>
  <si>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</si>
  <si>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</si>
  <si>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</si>
  <si>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</si>
  <si>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</si>
  <si>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</si>
  <si>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</si>
  <si>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</si>
  <si>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</si>
  <si>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</si>
  <si>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</si>
  <si>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</si>
  <si>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</si>
  <si>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</si>
  <si>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</si>
  <si>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</si>
  <si>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</si>
  <si>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</si>
  <si>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</si>
  <si>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</si>
  <si>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</si>
  <si>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</si>
  <si>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</si>
  <si>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</si>
  <si>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</si>
  <si>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</si>
  <si>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</si>
  <si>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</si>
  <si>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</si>
  <si>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</si>
  <si>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</si>
  <si>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</si>
  <si>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</si>
  <si>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</si>
  <si>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</si>
  <si>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</si>
  <si>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</si>
  <si>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</si>
  <si>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</si>
  <si>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</si>
  <si>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</si>
  <si>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</si>
  <si>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</si>
  <si>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</si>
  <si>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</si>
  <si>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</si>
  <si>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</si>
  <si>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</si>
  <si>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</si>
  <si>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</si>
  <si>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</si>
  <si>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</si>
  <si>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</si>
  <si>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</si>
  <si>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</si>
  <si>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</si>
  <si>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</si>
  <si>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</si>
  <si>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</si>
  <si>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</si>
  <si>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</si>
  <si>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</si>
  <si>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</si>
  <si>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</si>
  <si>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</si>
  <si>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</si>
  <si>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</si>
  <si>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</si>
  <si>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</si>
  <si>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</si>
  <si>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</si>
  <si>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</si>
  <si>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</si>
  <si>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</si>
  <si>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</si>
  <si>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</si>
  <si>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</si>
  <si>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</si>
  <si>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</si>
  <si>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</si>
  <si>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</si>
  <si>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</si>
  <si>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</si>
  <si>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</si>
  <si>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</si>
  <si>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</si>
  <si>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</si>
  <si>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</si>
  <si>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</si>
  <si>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</si>
  <si>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</si>
  <si>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</si>
  <si>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</si>
  <si>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</si>
  <si>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</si>
  <si>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</si>
  <si>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</si>
  <si>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</si>
  <si>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</si>
  <si>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</si>
  <si>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</si>
  <si>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</si>
  <si>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</si>
  <si>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</si>
  <si>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</si>
  <si>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</si>
  <si>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</si>
  <si>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</si>
  <si>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</si>
  <si>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</si>
  <si>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</si>
  <si>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</si>
  <si>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</si>
  <si>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</si>
  <si>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</si>
  <si>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</si>
  <si>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</si>
  <si>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</si>
  <si>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</si>
  <si>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</si>
  <si>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</si>
  <si>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</si>
  <si>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</si>
  <si>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</si>
  <si>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</si>
  <si>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</si>
  <si>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</si>
  <si>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</si>
  <si>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</si>
  <si>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</si>
  <si>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</si>
  <si>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</si>
  <si>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</si>
  <si>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</si>
  <si>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</si>
  <si>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</si>
  <si>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</si>
  <si>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</si>
  <si>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</si>
  <si>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</si>
  <si>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</si>
  <si>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</si>
  <si>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</si>
  <si>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</si>
  <si>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</si>
  <si>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</si>
  <si>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</si>
  <si>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</si>
  <si>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</si>
  <si>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</si>
  <si>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</si>
  <si>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</si>
  <si>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</si>
  <si>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</si>
  <si>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</si>
  <si>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</si>
  <si>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</si>
  <si>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</si>
  <si>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</si>
  <si>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</si>
  <si>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</si>
  <si>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</si>
  <si>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</si>
  <si>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</si>
  <si>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</si>
  <si>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</si>
  <si>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</si>
  <si>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</si>
  <si>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</si>
  <si>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</si>
  <si>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</si>
  <si>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</si>
  <si>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</si>
  <si>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</si>
  <si>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</si>
  <si>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</si>
  <si>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</si>
  <si>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</si>
  <si>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</si>
  <si>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</si>
  <si>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</si>
  <si>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</si>
  <si>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</si>
  <si>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</si>
  <si>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</si>
  <si>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</si>
  <si>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</si>
  <si>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</si>
  <si>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</si>
  <si>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</si>
  <si>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</si>
  <si>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</si>
  <si>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</si>
  <si>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</si>
  <si>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</si>
  <si>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</si>
  <si>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</si>
  <si>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</si>
  <si>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</si>
  <si>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</si>
  <si>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</si>
  <si>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</si>
  <si>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</si>
  <si>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</si>
  <si>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</si>
  <si>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</si>
  <si>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</si>
  <si>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</si>
  <si>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</si>
  <si>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</si>
  <si>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</si>
  <si>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</si>
  <si>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</si>
  <si>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</si>
  <si>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</si>
  <si>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</si>
  <si>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</si>
  <si>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</si>
  <si>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</si>
  <si>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</si>
  <si>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</si>
  <si>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</si>
  <si>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</si>
  <si>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</si>
  <si>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</si>
  <si>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</si>
  <si>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</si>
  <si>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</si>
  <si>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</si>
  <si>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</si>
  <si>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</si>
  <si>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</si>
  <si>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</si>
  <si>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</si>
  <si>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</si>
  <si>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</si>
  <si>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</si>
  <si>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</si>
  <si>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</si>
  <si>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</si>
  <si>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</si>
  <si>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</si>
  <si>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</si>
  <si>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</si>
  <si>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</si>
  <si>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</si>
  <si>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</si>
  <si>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</si>
  <si>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</si>
  <si>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</si>
  <si>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</si>
  <si>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</si>
  <si>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</si>
  <si>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</si>
  <si>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</si>
  <si>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</si>
  <si>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</si>
  <si>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</si>
  <si>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</si>
  <si>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</si>
  <si>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</si>
  <si>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</si>
  <si>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</si>
  <si>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</si>
  <si>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</si>
  <si>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</si>
  <si>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</si>
  <si>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</si>
  <si>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</si>
  <si>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</si>
  <si>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</si>
  <si>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</si>
  <si>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</si>
  <si>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</si>
  <si>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</si>
  <si>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</si>
  <si>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</si>
  <si>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</si>
  <si>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</si>
  <si>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</si>
  <si>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</si>
  <si>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</si>
  <si>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</si>
  <si>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</si>
  <si>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</si>
  <si>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</si>
  <si>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</si>
  <si>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</si>
  <si>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</si>
  <si>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</si>
  <si>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</si>
  <si>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</si>
  <si>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</si>
  <si>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</si>
  <si>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</si>
  <si>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</si>
  <si>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</si>
  <si>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</si>
  <si>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</si>
  <si>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</si>
  <si>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</si>
  <si>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</si>
  <si>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</si>
  <si>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</si>
  <si>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</si>
  <si>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</si>
  <si>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</si>
  <si>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</si>
  <si>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</si>
  <si>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</si>
  <si>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</si>
  <si>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</si>
  <si>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</si>
  <si>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</si>
  <si>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</si>
  <si>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</si>
  <si>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</si>
  <si>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</si>
  <si>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</si>
  <si>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</si>
  <si>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</si>
  <si>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</si>
  <si>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</si>
  <si>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</si>
  <si>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</si>
  <si>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</si>
  <si>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</si>
  <si>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</si>
  <si>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</si>
  <si>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</si>
  <si>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</si>
  <si>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</si>
  <si>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</si>
  <si>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</si>
  <si>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</si>
  <si>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</si>
  <si>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</si>
  <si>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</si>
  <si>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</si>
  <si>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</si>
  <si>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</si>
  <si>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</si>
  <si>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</si>
  <si>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</si>
  <si>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</si>
  <si>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</si>
  <si>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</si>
  <si>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</si>
  <si>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</si>
  <si>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</si>
  <si>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</si>
  <si>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</si>
  <si>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</si>
  <si>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</si>
  <si>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</si>
  <si>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</si>
  <si>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</si>
  <si>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</si>
  <si>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</si>
  <si>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</si>
  <si>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</si>
  <si>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</si>
  <si>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</si>
  <si>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</si>
  <si>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</si>
  <si>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</si>
  <si>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</si>
  <si>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</si>
  <si>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</si>
  <si>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</si>
  <si>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</si>
  <si>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</si>
  <si>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</si>
  <si>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</si>
  <si>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</si>
  <si>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</si>
  <si>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</si>
  <si>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</si>
  <si>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</si>
  <si>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</si>
  <si>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</si>
  <si>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</si>
  <si>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</si>
  <si>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</si>
  <si>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</si>
  <si>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</si>
  <si>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</si>
  <si>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</si>
  <si>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</si>
  <si>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</si>
  <si>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</si>
  <si>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</si>
  <si>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</si>
  <si>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</si>
  <si>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</si>
  <si>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</si>
  <si>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</si>
  <si>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</si>
  <si>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</si>
  <si>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</si>
  <si>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</si>
  <si>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</si>
  <si>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</si>
  <si>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</si>
  <si>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</si>
  <si>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</si>
  <si>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</si>
  <si>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</si>
  <si>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</si>
  <si>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</si>
  <si>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</si>
  <si>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</si>
  <si>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</si>
  <si>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</si>
  <si>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</si>
  <si>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</si>
  <si>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</si>
  <si>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</si>
  <si>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</si>
  <si>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</si>
  <si>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</si>
  <si>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</si>
  <si>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</si>
  <si>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</si>
  <si>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</si>
  <si>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</si>
  <si>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</si>
  <si>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</si>
  <si>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</si>
  <si>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</si>
  <si>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</si>
  <si>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</si>
  <si>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</si>
  <si>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</si>
  <si>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</si>
  <si>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</si>
  <si>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</si>
  <si>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</si>
  <si>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</si>
  <si>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</si>
  <si>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</si>
  <si>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</si>
  <si>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</si>
  <si>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</si>
  <si>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</si>
  <si>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</si>
  <si>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</si>
  <si>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</si>
  <si>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</si>
  <si>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</si>
  <si>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</si>
  <si>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</si>
  <si>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</si>
  <si>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</si>
  <si>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</si>
  <si>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</si>
  <si>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</si>
  <si>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</si>
  <si>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</si>
  <si>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</si>
  <si>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</si>
  <si>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</si>
  <si>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</si>
  <si>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</si>
  <si>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</si>
  <si>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</si>
  <si>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</si>
  <si>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</si>
  <si>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</si>
  <si>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</si>
  <si>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</si>
  <si>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</si>
  <si>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</si>
  <si>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</si>
  <si>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</si>
  <si>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</si>
  <si>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</si>
  <si>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</si>
  <si>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</si>
  <si>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</si>
  <si>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</si>
  <si>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</si>
  <si>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</si>
  <si>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</si>
  <si>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</si>
  <si>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</si>
  <si>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</si>
  <si>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</si>
  <si>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</si>
  <si>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</si>
  <si>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</si>
  <si>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</si>
  <si>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</si>
  <si>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</si>
  <si>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</si>
  <si>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</si>
  <si>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</si>
  <si>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</si>
  <si>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</si>
  <si>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</si>
  <si>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</si>
  <si>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</si>
  <si>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</si>
  <si>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</si>
  <si>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</si>
  <si>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</si>
  <si>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</si>
  <si>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</si>
  <si>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</si>
  <si>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</si>
  <si>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</si>
  <si>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</si>
  <si>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</si>
  <si>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</si>
  <si>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</si>
  <si>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</si>
  <si>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</si>
  <si>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</si>
  <si>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</si>
  <si>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</si>
  <si>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</si>
  <si>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</si>
  <si>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</si>
  <si>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</si>
  <si>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</si>
  <si>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</si>
  <si>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</si>
  <si>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</si>
  <si>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</si>
  <si>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</si>
  <si>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</si>
  <si>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</si>
  <si>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</si>
  <si>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</si>
  <si>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</si>
  <si>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</si>
  <si>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</si>
  <si>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</si>
  <si>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</si>
  <si>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</si>
  <si>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</si>
  <si>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</si>
  <si>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</si>
  <si>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</si>
  <si>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</si>
  <si>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</si>
  <si>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</si>
  <si>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</si>
  <si>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</si>
  <si>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</si>
  <si>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</si>
  <si>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</si>
  <si>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</si>
  <si>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</si>
  <si>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</si>
  <si>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</si>
  <si>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</si>
  <si>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</si>
  <si>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</si>
  <si>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</si>
  <si>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</si>
  <si>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</si>
  <si>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</si>
  <si>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</si>
  <si>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</si>
  <si>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</si>
  <si>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</si>
  <si>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</si>
  <si>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</si>
  <si>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</si>
  <si>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</si>
  <si>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</si>
  <si>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</si>
  <si>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</si>
  <si>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</si>
  <si>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</si>
  <si>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</si>
  <si>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</si>
  <si>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</si>
  <si>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</si>
  <si>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</si>
  <si>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</si>
  <si>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</si>
  <si>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</si>
  <si>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</si>
  <si>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</si>
  <si>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</si>
  <si>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</si>
  <si>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</si>
  <si>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</si>
  <si>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</si>
  <si>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</si>
  <si>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</si>
  <si>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</si>
  <si>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</si>
  <si>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</si>
  <si>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</si>
  <si>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</si>
  <si>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</si>
  <si>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</si>
  <si>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</si>
  <si>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</si>
  <si>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</si>
  <si>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</si>
  <si>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</si>
  <si>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</si>
  <si>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</si>
  <si>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</si>
  <si>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</si>
  <si>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</si>
  <si>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</si>
  <si>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</si>
  <si>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</si>
  <si>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</si>
  <si>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</si>
  <si>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</si>
  <si>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</si>
  <si>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</si>
  <si>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</si>
  <si>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</si>
  <si>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</si>
  <si>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</si>
  <si>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</si>
  <si>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</si>
  <si>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</si>
  <si>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</si>
  <si>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</si>
  <si>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</si>
  <si>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</si>
  <si>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</si>
  <si>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</si>
  <si>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</si>
  <si>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</si>
  <si>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</si>
  <si>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</si>
  <si>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</si>
  <si>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</si>
  <si>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</si>
  <si>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</si>
  <si>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</si>
  <si>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</si>
  <si>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</si>
  <si>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</si>
  <si>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</si>
  <si>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</si>
  <si>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</si>
  <si>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</si>
  <si>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</si>
  <si>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</si>
  <si>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</si>
  <si>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</si>
  <si>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</si>
  <si>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</si>
  <si>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</si>
  <si>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</si>
  <si>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</si>
  <si>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</si>
  <si>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</si>
  <si>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</si>
  <si>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</si>
  <si>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</si>
  <si>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</si>
  <si>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</si>
  <si>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</si>
  <si>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</si>
  <si>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</si>
  <si>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</si>
  <si>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</si>
  <si>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</si>
  <si>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</si>
  <si>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</si>
  <si>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</si>
  <si>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</si>
  <si>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</si>
  <si>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</si>
  <si>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</si>
  <si>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</si>
  <si>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</si>
  <si>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</si>
  <si>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</si>
  <si>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</si>
  <si>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</si>
  <si>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</si>
  <si>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</si>
  <si>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</si>
  <si>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</si>
  <si>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</si>
  <si>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</si>
  <si>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</si>
  <si>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</si>
  <si>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</si>
  <si>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</si>
  <si>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</si>
  <si>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</si>
  <si>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</si>
  <si>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</si>
  <si>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</si>
  <si>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</si>
  <si>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</si>
  <si>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</si>
  <si>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</si>
  <si>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</si>
  <si>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</si>
  <si>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</si>
  <si>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</si>
  <si>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</si>
  <si>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</si>
  <si>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</si>
  <si>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</si>
  <si>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</si>
  <si>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</si>
  <si>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</si>
  <si>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</si>
  <si>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</si>
  <si>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</si>
  <si>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</si>
  <si>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</si>
  <si>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</si>
  <si>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</si>
  <si>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</si>
  <si>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</si>
  <si>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</si>
  <si>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</si>
  <si>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</si>
  <si>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</si>
  <si>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</si>
  <si>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</si>
  <si>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</si>
  <si>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</si>
  <si>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</si>
  <si>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</si>
  <si>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</si>
  <si>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</si>
  <si>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</si>
  <si>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</si>
  <si>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</si>
  <si>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</si>
  <si>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</si>
  <si>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</si>
  <si>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</si>
  <si>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</si>
  <si>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</si>
  <si>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</si>
  <si>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</si>
  <si>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</si>
  <si>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</si>
  <si>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</si>
  <si>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</si>
  <si>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</si>
  <si>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</si>
  <si>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</si>
  <si>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</si>
  <si>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</si>
  <si>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</si>
  <si>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</si>
  <si>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</si>
  <si>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</si>
  <si>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</si>
  <si>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</si>
  <si>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</si>
  <si>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</si>
  <si>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</si>
  <si>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</si>
  <si>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</si>
  <si>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</si>
  <si>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</si>
  <si>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</si>
  <si>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</si>
  <si>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</si>
  <si>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</si>
  <si>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</si>
  <si>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</si>
  <si>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</si>
  <si>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</si>
  <si>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</si>
  <si>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</si>
  <si>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</si>
  <si>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</si>
  <si>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</si>
  <si>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</si>
  <si>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</si>
  <si>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</si>
  <si>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</si>
  <si>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</si>
  <si>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</si>
  <si>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</si>
  <si>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</si>
  <si>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</si>
  <si>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</si>
  <si>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</si>
  <si>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</si>
  <si>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</si>
  <si>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</si>
  <si>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</si>
  <si>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</si>
  <si>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</si>
  <si>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</si>
  <si>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</si>
  <si>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</si>
  <si>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</si>
  <si>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</si>
  <si>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</si>
  <si>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</si>
  <si>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</si>
  <si>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</si>
  <si>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</si>
  <si>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</si>
  <si>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</si>
  <si>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</si>
  <si>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</si>
  <si>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</si>
  <si>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</si>
  <si>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</si>
  <si>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</si>
  <si>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</si>
  <si>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</si>
  <si>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</si>
  <si>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</si>
  <si>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</si>
  <si>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</si>
  <si>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</si>
  <si>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</si>
  <si>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</si>
  <si>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</si>
  <si>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</si>
  <si>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</si>
  <si>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</si>
  <si>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</si>
  <si>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</si>
  <si>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</si>
  <si>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</si>
  <si>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</si>
  <si>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</si>
  <si>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</si>
  <si>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</si>
  <si>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</si>
  <si>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</si>
  <si>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</si>
  <si>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</si>
  <si>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</si>
  <si>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</si>
  <si>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</si>
  <si>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</si>
  <si>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</si>
  <si>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</si>
  <si>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</si>
  <si>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</si>
  <si>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</si>
  <si>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</si>
  <si>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</si>
  <si>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</si>
  <si>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</si>
  <si>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</si>
  <si>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</si>
  <si>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</si>
  <si>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</si>
  <si>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</si>
  <si>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</si>
  <si>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</si>
  <si>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</si>
  <si>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</si>
  <si>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</si>
  <si>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</si>
  <si>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</si>
  <si>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</si>
  <si>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</si>
  <si>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</si>
  <si>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</si>
  <si>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</si>
  <si>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</si>
  <si>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</si>
  <si>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</si>
  <si>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</si>
  <si>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</si>
  <si>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</si>
  <si>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</si>
  <si>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</si>
  <si>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</si>
  <si>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</si>
  <si>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</si>
  <si>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</si>
  <si>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</si>
  <si>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</si>
  <si>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</si>
  <si>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</si>
  <si>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</si>
  <si>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</si>
  <si>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</si>
  <si>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</si>
  <si>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</si>
  <si>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</si>
  <si>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</si>
  <si>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</si>
  <si>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</si>
  <si>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</si>
  <si>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</si>
  <si>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</si>
  <si>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</si>
  <si>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</si>
  <si>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</si>
  <si>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</si>
  <si>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</si>
  <si>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</si>
  <si>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</si>
  <si>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</si>
  <si>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</si>
  <si>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</si>
  <si>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</si>
  <si>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</si>
  <si>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</si>
  <si>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</si>
  <si>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</si>
  <si>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</si>
  <si>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</si>
  <si>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</si>
  <si>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</si>
  <si>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</si>
  <si>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</si>
  <si>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</si>
  <si>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</si>
  <si>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</si>
  <si>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</si>
  <si>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</si>
  <si>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</si>
  <si>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</si>
  <si>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</si>
  <si>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</si>
  <si>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</si>
  <si>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</si>
  <si>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</si>
  <si>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</si>
  <si>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</si>
  <si>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</si>
  <si>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</si>
  <si>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</si>
  <si>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</si>
  <si>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</si>
  <si>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</si>
  <si>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</si>
  <si>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</si>
  <si>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</si>
  <si>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</si>
  <si>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</si>
  <si>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</si>
  <si>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</si>
  <si>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</si>
  <si>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</si>
  <si>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</si>
  <si>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</si>
  <si>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</si>
  <si>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</si>
  <si>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</si>
  <si>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</si>
  <si>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</si>
  <si>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</si>
  <si>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</si>
  <si>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</si>
  <si>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</si>
  <si>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</si>
  <si>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</si>
  <si>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</si>
  <si>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</si>
  <si>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</si>
  <si>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</si>
  <si>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</si>
  <si>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</si>
  <si>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</si>
  <si>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</si>
  <si>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</si>
  <si>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</si>
  <si>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</si>
  <si>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</si>
  <si>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</si>
  <si>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</si>
  <si>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</si>
  <si>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</si>
  <si>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</si>
  <si>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</si>
  <si>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</si>
  <si>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</si>
  <si>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</si>
  <si>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</si>
  <si>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</si>
  <si>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</si>
  <si>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</si>
  <si>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</si>
  <si>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</si>
  <si>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</si>
  <si>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</si>
  <si>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</si>
  <si>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</si>
  <si>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</si>
  <si>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</si>
  <si>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</si>
  <si>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</si>
  <si>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</si>
  <si>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</si>
  <si>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</si>
  <si>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</si>
  <si>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</si>
  <si>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</si>
  <si>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</si>
  <si>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</si>
  <si>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</si>
  <si>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</si>
  <si>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</si>
  <si>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</si>
  <si>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</si>
  <si>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</si>
  <si>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</si>
  <si>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</si>
  <si>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</si>
  <si>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</si>
  <si>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</si>
  <si>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</si>
  <si>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</si>
  <si>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</si>
  <si>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</si>
  <si>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</si>
  <si>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</si>
  <si>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</si>
  <si>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</si>
  <si>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</si>
  <si>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</si>
  <si>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</si>
  <si>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</si>
  <si>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</si>
  <si>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</si>
  <si>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</si>
  <si>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</si>
  <si>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</si>
  <si>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</si>
  <si>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</si>
  <si>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</si>
  <si>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</si>
  <si>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</si>
  <si>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</si>
  <si>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</si>
  <si>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</si>
  <si>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</si>
  <si>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</si>
  <si>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</si>
  <si>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</si>
  <si>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</si>
  <si>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</si>
  <si>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</si>
  <si>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</si>
  <si>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</si>
  <si>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</si>
  <si>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</si>
  <si>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</si>
  <si>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</si>
  <si>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</si>
  <si>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</si>
  <si>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</si>
  <si>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</si>
  <si>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</si>
  <si>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</si>
  <si>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</si>
  <si>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</si>
  <si>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</si>
  <si>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</si>
  <si>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</si>
  <si>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</si>
  <si>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</si>
  <si>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</si>
  <si>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</si>
  <si>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</si>
  <si>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</si>
  <si>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</si>
  <si>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</si>
  <si>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</si>
  <si>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</si>
  <si>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</si>
  <si>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</si>
  <si>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</si>
  <si>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</si>
  <si>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</si>
  <si>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</si>
  <si>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</si>
  <si>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</si>
  <si>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</si>
  <si>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</si>
  <si>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</si>
  <si>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</si>
  <si>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</si>
  <si>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</si>
  <si>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</si>
  <si>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</si>
  <si>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</si>
  <si>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</si>
  <si>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</si>
  <si>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</si>
  <si>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</si>
  <si>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</si>
  <si>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</si>
  <si>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</si>
  <si>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</si>
  <si>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</si>
  <si>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</si>
  <si>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</si>
  <si>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</si>
  <si>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</si>
  <si>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</si>
  <si>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</si>
  <si>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</si>
  <si>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</si>
  <si>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</si>
  <si>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</si>
  <si>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</si>
  <si>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</si>
  <si>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</si>
  <si>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</si>
  <si>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</si>
  <si>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</si>
  <si>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</si>
  <si>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</si>
  <si>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</si>
  <si>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</si>
  <si>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</si>
  <si>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</si>
  <si>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</si>
  <si>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</si>
  <si>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</si>
  <si>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</si>
  <si>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</si>
  <si>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</si>
  <si>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</si>
  <si>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</si>
  <si>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</si>
  <si>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</si>
  <si>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</si>
  <si>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</si>
  <si>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</si>
  <si>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</si>
  <si>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</si>
  <si>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</si>
  <si>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</si>
  <si>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</si>
  <si>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</si>
  <si>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</si>
  <si>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</si>
  <si>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</si>
  <si>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</si>
  <si>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</si>
  <si>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</si>
  <si>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</si>
  <si>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</si>
  <si>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</si>
  <si>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</si>
  <si>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</si>
  <si>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</si>
  <si>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</si>
  <si>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</si>
  <si>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</si>
  <si>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</si>
  <si>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</si>
  <si>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</si>
  <si>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</si>
  <si>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</si>
  <si>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</si>
  <si>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</si>
  <si>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</si>
  <si>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</si>
  <si>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</si>
  <si>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</si>
  <si>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</si>
  <si>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</si>
  <si>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</si>
  <si>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</si>
  <si>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</si>
  <si>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</si>
  <si>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</si>
  <si>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</si>
  <si>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</si>
  <si>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</si>
  <si>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</si>
  <si>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</si>
  <si>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</si>
  <si>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</si>
  <si>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</si>
  <si>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</si>
  <si>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</si>
  <si>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</si>
  <si>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</si>
  <si>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</si>
  <si>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</si>
  <si>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</si>
  <si>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</si>
  <si>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</si>
  <si>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</si>
  <si>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</si>
  <si>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</si>
  <si>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</si>
  <si>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</si>
  <si>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</si>
  <si>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</si>
  <si>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</si>
  <si>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</si>
  <si>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</si>
  <si>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</si>
  <si>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</si>
  <si>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</si>
  <si>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</si>
  <si>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</si>
  <si>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</si>
  <si>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</si>
  <si>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</si>
  <si>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</si>
  <si>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</si>
  <si>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</si>
  <si>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</si>
  <si>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</si>
  <si>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</si>
  <si>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</si>
  <si>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</si>
  <si>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</si>
  <si>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</si>
  <si>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</si>
  <si>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</si>
  <si>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</si>
  <si>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</si>
  <si>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</si>
  <si>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</si>
  <si>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</si>
  <si>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</si>
  <si>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</si>
  <si>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</si>
  <si>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</si>
  <si>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</si>
  <si>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</si>
  <si>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</si>
  <si>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</si>
  <si>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</si>
  <si>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</si>
  <si>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</si>
  <si>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</si>
  <si>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</si>
  <si>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</si>
  <si>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</si>
  <si>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</si>
  <si>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</si>
  <si>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</si>
  <si>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</si>
  <si>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</si>
  <si>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</si>
  <si>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</si>
  <si>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</si>
  <si>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</si>
  <si>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</si>
  <si>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</si>
  <si>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</si>
  <si>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</si>
  <si>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</si>
  <si>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</si>
  <si>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</si>
  <si>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</si>
  <si>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</si>
  <si>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</si>
  <si>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</si>
  <si>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</si>
  <si>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</si>
  <si>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</si>
  <si>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</si>
  <si>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</si>
  <si>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</si>
  <si>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</si>
  <si>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</si>
  <si>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</si>
  <si>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</si>
  <si>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</si>
  <si>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</si>
  <si>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</si>
  <si>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</si>
  <si>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</si>
  <si>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</si>
  <si>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</si>
  <si>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</si>
  <si>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</si>
  <si>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</si>
  <si>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</si>
  <si>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</si>
  <si>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</si>
  <si>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</si>
  <si>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</si>
  <si>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</si>
  <si>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</si>
  <si>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</si>
  <si>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</si>
  <si>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</si>
  <si>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</si>
  <si>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</si>
  <si>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</si>
  <si>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</si>
  <si>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</si>
  <si>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</si>
  <si>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</si>
  <si>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</si>
  <si>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</si>
  <si>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</si>
  <si>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</si>
  <si>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</si>
  <si>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</si>
  <si>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</si>
  <si>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</si>
  <si>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</si>
  <si>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</si>
  <si>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</si>
  <si>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</si>
  <si>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</si>
  <si>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</si>
  <si>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</si>
  <si>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</si>
  <si>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</si>
  <si>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</si>
  <si>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</si>
  <si>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</si>
  <si>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</si>
  <si>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</si>
  <si>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</si>
  <si>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</si>
  <si>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</si>
  <si>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</si>
  <si>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</si>
  <si>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</si>
  <si>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</si>
  <si>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</si>
  <si>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</si>
  <si>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</si>
  <si>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</si>
  <si>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</si>
  <si>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</si>
  <si>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</si>
  <si>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</si>
  <si>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</si>
  <si>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</si>
  <si>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</si>
  <si>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</si>
  <si>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</si>
  <si>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</si>
  <si>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</si>
  <si>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</si>
  <si>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</si>
  <si>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</si>
  <si>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</si>
  <si>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</si>
  <si>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</si>
  <si>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</si>
  <si>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</si>
  <si>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</si>
  <si>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</si>
  <si>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</si>
  <si>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</si>
  <si>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</si>
  <si>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</si>
  <si>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</si>
  <si>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</si>
  <si>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</si>
  <si>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</si>
  <si>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</si>
  <si>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</si>
  <si>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</si>
  <si>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</si>
  <si>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</si>
  <si>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</si>
  <si>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</si>
  <si>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</si>
  <si>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</si>
  <si>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</si>
  <si>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</si>
  <si>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</si>
  <si>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</si>
  <si>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</si>
  <si>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</si>
  <si>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</si>
  <si>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</si>
  <si>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</si>
  <si>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</si>
  <si>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</si>
  <si>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</si>
  <si>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</si>
  <si>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</si>
  <si>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</si>
  <si>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</si>
  <si>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</si>
  <si>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</si>
  <si>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</si>
  <si>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</si>
  <si>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</si>
  <si>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</si>
  <si>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</si>
  <si>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</si>
  <si>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</si>
  <si>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</si>
  <si>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</si>
  <si>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</si>
  <si>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</si>
  <si>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</si>
  <si>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</si>
  <si>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</si>
  <si>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</si>
  <si>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</si>
  <si>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</si>
  <si>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</si>
  <si>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</si>
  <si>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</si>
  <si>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</si>
  <si>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</si>
  <si>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</si>
  <si>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</si>
  <si>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</si>
  <si>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</si>
  <si>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</si>
  <si>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</si>
  <si>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</si>
  <si>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</si>
  <si>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</si>
  <si>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</si>
  <si>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</si>
  <si>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</si>
  <si>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</si>
  <si>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</si>
  <si>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</si>
  <si>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</si>
  <si>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</si>
  <si>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</si>
  <si>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</si>
  <si>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</si>
  <si>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</si>
  <si>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</si>
  <si>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</si>
  <si>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</si>
  <si>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</si>
  <si>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</si>
  <si>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</si>
  <si>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</si>
  <si>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</si>
  <si>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</si>
  <si>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</si>
  <si>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</si>
  <si>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</si>
  <si>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</si>
  <si>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</si>
  <si>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</si>
  <si>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</si>
  <si>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</si>
  <si>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</si>
  <si>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</si>
  <si>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</si>
  <si>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</si>
  <si>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</si>
  <si>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</si>
  <si>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</si>
  <si>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</si>
  <si>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</si>
  <si>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</si>
  <si>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</si>
  <si>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</si>
  <si>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</si>
  <si>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</si>
  <si>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</si>
  <si>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</si>
  <si>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</si>
  <si>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</si>
  <si>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</si>
  <si>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</si>
  <si>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</si>
  <si>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</si>
  <si>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</si>
  <si>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</si>
  <si>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</si>
  <si>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</si>
  <si>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</si>
  <si>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</si>
  <si>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</si>
  <si>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</si>
  <si>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</si>
  <si>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</si>
  <si>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</si>
  <si>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</si>
  <si>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</si>
  <si>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</si>
  <si>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</si>
  <si>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</si>
  <si>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</si>
  <si>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</si>
  <si>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</si>
  <si>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</si>
  <si>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</si>
  <si>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</si>
  <si>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</si>
  <si>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</si>
  <si>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</si>
  <si>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</si>
  <si>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</si>
  <si>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</si>
  <si>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</si>
  <si>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</si>
  <si>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</si>
  <si>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</si>
  <si>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</si>
  <si>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</si>
  <si>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</si>
  <si>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</si>
  <si>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</si>
  <si>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</si>
  <si>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</si>
  <si>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</si>
  <si>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</si>
  <si>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</si>
  <si>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</si>
  <si>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</si>
  <si>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</si>
  <si>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</si>
  <si>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</si>
  <si>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</si>
  <si>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</si>
  <si>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</si>
  <si>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</si>
  <si>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</si>
  <si>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</si>
  <si>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</si>
  <si>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</si>
  <si>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</si>
  <si>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</si>
  <si>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</si>
  <si>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</si>
  <si>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</si>
  <si>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</si>
  <si>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</si>
  <si>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</si>
  <si>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</si>
  <si>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</si>
  <si>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</si>
  <si>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</si>
  <si>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</si>
  <si>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</si>
  <si>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</si>
  <si>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</si>
  <si>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</si>
  <si>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</si>
  <si>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</si>
  <si>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</si>
  <si>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</si>
  <si>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</si>
  <si>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</si>
  <si>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</si>
  <si>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</si>
  <si>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</si>
  <si>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</si>
  <si>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</si>
  <si>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</si>
  <si>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</si>
  <si>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</si>
  <si>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</si>
  <si>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</si>
  <si>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</si>
  <si>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</si>
  <si>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</si>
  <si>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</si>
  <si>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</si>
  <si>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</si>
  <si>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</si>
  <si>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</si>
  <si>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</si>
  <si>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</si>
  <si>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</si>
  <si>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</si>
  <si>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</si>
  <si>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</si>
  <si>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</si>
  <si>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</si>
  <si>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</si>
  <si>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</si>
  <si>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</si>
  <si>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</si>
  <si>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</si>
  <si>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</si>
  <si>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</si>
  <si>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</si>
  <si>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</si>
  <si>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</si>
  <si>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</si>
  <si>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</si>
  <si>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</si>
  <si>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</si>
  <si>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</si>
  <si>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</si>
  <si>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</si>
  <si>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</si>
  <si>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</si>
  <si>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</si>
  <si>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</si>
  <si>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</si>
  <si>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</si>
  <si>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</si>
  <si>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</si>
  <si>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</si>
  <si>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</si>
  <si>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</si>
  <si>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</si>
  <si>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</si>
  <si>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</si>
  <si>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</si>
  <si>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</si>
  <si>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</si>
  <si>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</si>
  <si>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</si>
  <si>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</si>
  <si>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</si>
  <si>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</si>
  <si>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</si>
  <si>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</si>
  <si>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</si>
  <si>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</si>
  <si>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</si>
  <si>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</si>
  <si>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</si>
  <si>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</si>
  <si>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</si>
  <si>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</si>
  <si>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</si>
  <si>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</si>
  <si>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</si>
  <si>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</si>
  <si>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</si>
  <si>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</si>
  <si>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</si>
  <si>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</si>
  <si>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</si>
  <si>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</si>
  <si>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</si>
  <si>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</si>
  <si>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</si>
  <si>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</si>
  <si>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</si>
  <si>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</si>
  <si>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</si>
  <si>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</si>
  <si>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</si>
  <si>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</si>
  <si>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</si>
  <si>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</si>
  <si>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</si>
  <si>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</si>
  <si>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</si>
  <si>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</si>
  <si>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</si>
  <si>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</si>
  <si>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</si>
  <si>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</si>
  <si>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</si>
  <si>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</si>
  <si>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</si>
  <si>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</si>
  <si>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</si>
  <si>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</si>
  <si>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</si>
  <si>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</si>
  <si>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</si>
  <si>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</si>
  <si>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</si>
  <si>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</si>
  <si>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</si>
  <si>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</si>
  <si>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</si>
  <si>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</si>
  <si>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</si>
  <si>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</si>
  <si>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</si>
  <si>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</si>
  <si>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</si>
  <si>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</si>
  <si>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</si>
  <si>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</si>
  <si>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</si>
  <si>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</si>
  <si>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</si>
  <si>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</si>
  <si>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</si>
  <si>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</si>
  <si>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</si>
  <si>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</si>
  <si>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</si>
  <si>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</si>
  <si>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</si>
  <si>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</si>
  <si>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</si>
  <si>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</si>
  <si>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</si>
  <si>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</si>
  <si>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</si>
  <si>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</si>
  <si>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</si>
  <si>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</si>
  <si>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</si>
  <si>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</si>
  <si>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</si>
  <si>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</si>
  <si>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</si>
  <si>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</si>
  <si>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</si>
  <si>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</si>
  <si>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</si>
  <si>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</si>
  <si>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</si>
  <si>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</si>
  <si>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</si>
  <si>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</si>
  <si>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</si>
  <si>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</si>
  <si>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</si>
  <si>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</si>
  <si>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</si>
  <si>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</si>
  <si>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</si>
  <si>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</si>
  <si>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</si>
  <si>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</si>
  <si>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</si>
  <si>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</si>
  <si>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</si>
  <si>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</si>
  <si>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</si>
  <si>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</si>
  <si>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</si>
  <si>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</si>
  <si>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</si>
  <si>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</si>
  <si>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</si>
  <si>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</si>
  <si>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</si>
  <si>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</si>
  <si>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</si>
  <si>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</si>
  <si>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</si>
  <si>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</si>
  <si>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</si>
  <si>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</si>
  <si>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</si>
  <si>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</si>
  <si>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</si>
  <si>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</si>
  <si>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</si>
  <si>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</si>
  <si>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</si>
  <si>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</si>
  <si>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</si>
  <si>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</si>
  <si>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</si>
  <si>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</si>
  <si>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</si>
  <si>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</si>
  <si>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</si>
  <si>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</si>
  <si>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</si>
  <si>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</si>
  <si>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</si>
  <si>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</si>
  <si>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</si>
  <si>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</si>
  <si>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</si>
  <si>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</si>
  <si>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</si>
  <si>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</si>
  <si>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</si>
  <si>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</si>
  <si>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</si>
  <si>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</si>
  <si>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</si>
  <si>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</si>
  <si>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</si>
  <si>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</si>
  <si>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</si>
  <si>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</si>
  <si>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</si>
  <si>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</si>
  <si>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</si>
  <si>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</si>
  <si>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</si>
  <si>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</si>
  <si>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</si>
  <si>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</si>
  <si>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</si>
  <si>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</si>
  <si>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</si>
  <si>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</si>
  <si>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</si>
  <si>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</si>
  <si>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</si>
  <si>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</si>
  <si>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</si>
  <si>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</si>
  <si>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</si>
  <si>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</si>
  <si>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</si>
  <si>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</si>
  <si>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</si>
  <si>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</si>
  <si>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</si>
  <si>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</si>
  <si>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</si>
  <si>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</si>
  <si>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</si>
  <si>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</si>
  <si>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</si>
  <si>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</si>
  <si>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</si>
  <si>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</si>
  <si>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</si>
  <si>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</si>
  <si>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</si>
  <si>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</si>
  <si>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</si>
  <si>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</si>
  <si>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</si>
  <si>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</si>
  <si>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</si>
  <si>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</si>
  <si>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</si>
  <si>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</si>
  <si>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</si>
  <si>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</si>
  <si>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</si>
  <si>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</si>
  <si>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</si>
  <si>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</si>
  <si>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</si>
  <si>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</si>
  <si>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</si>
  <si>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</si>
  <si>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</si>
  <si>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</si>
  <si>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</si>
  <si>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</si>
  <si>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</si>
  <si>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</si>
  <si>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</si>
  <si>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</si>
  <si>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</si>
  <si>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</si>
  <si>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</si>
  <si>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</si>
  <si>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</si>
  <si>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</si>
  <si>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</si>
  <si>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</si>
  <si>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</si>
  <si>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</si>
  <si>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</si>
  <si>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</si>
  <si>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</si>
  <si>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</si>
  <si>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</si>
  <si>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</si>
  <si>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</si>
  <si>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</si>
  <si>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</si>
  <si>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</si>
  <si>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</si>
  <si>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</si>
  <si>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</si>
  <si>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</si>
  <si>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</si>
  <si>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</si>
  <si>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</si>
  <si>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</si>
  <si>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</si>
  <si>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</si>
  <si>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</si>
  <si>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</si>
  <si>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</si>
  <si>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</si>
  <si>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</si>
  <si>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</si>
  <si>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</si>
  <si>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</si>
  <si>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</si>
  <si>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</si>
  <si>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</si>
  <si>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</si>
  <si>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</si>
  <si>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</si>
  <si>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</si>
  <si>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</si>
  <si>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</si>
  <si>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</si>
  <si>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</si>
  <si>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</si>
  <si>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</si>
  <si>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</si>
  <si>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</si>
  <si>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</si>
  <si>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</si>
  <si>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</si>
  <si>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</si>
  <si>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</si>
  <si>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</si>
  <si>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</si>
  <si>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</si>
  <si>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</si>
  <si>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</si>
  <si>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</si>
  <si>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</si>
  <si>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</si>
  <si>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</si>
  <si>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</si>
  <si>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</si>
  <si>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</si>
  <si>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</si>
  <si>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</si>
  <si>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</si>
  <si>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</si>
  <si>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</si>
  <si>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</si>
  <si>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</si>
  <si>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</si>
  <si>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</si>
  <si>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</si>
  <si>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</si>
  <si>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</si>
  <si>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</si>
  <si>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</si>
  <si>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</si>
  <si>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</si>
  <si>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</si>
  <si>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</si>
  <si>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</si>
  <si>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</si>
  <si>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</si>
  <si>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</si>
  <si>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</si>
  <si>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</si>
  <si>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</si>
  <si>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</si>
  <si>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</si>
  <si>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</si>
  <si>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</si>
  <si>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</si>
  <si>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</si>
  <si>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</si>
  <si>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</si>
  <si>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</si>
  <si>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</si>
  <si>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</si>
  <si>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</si>
  <si>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</si>
  <si>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</si>
  <si>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</si>
  <si>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</si>
  <si>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</si>
  <si>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</si>
  <si>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</si>
  <si>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</si>
  <si>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</si>
  <si>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</si>
  <si>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</si>
  <si>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</si>
  <si>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</si>
  <si>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</si>
  <si>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</si>
  <si>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</si>
  <si>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</si>
  <si>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</si>
  <si>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</si>
  <si>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</si>
  <si>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</si>
  <si>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</si>
  <si>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</si>
  <si>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</si>
  <si>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</si>
  <si>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</si>
  <si>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</si>
  <si>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</si>
  <si>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</si>
  <si>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</si>
  <si>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</si>
  <si>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</si>
  <si>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</si>
  <si>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</si>
  <si>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</si>
  <si>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</si>
  <si>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</si>
  <si>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</si>
  <si>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</si>
  <si>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</si>
  <si>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</si>
  <si>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</si>
  <si>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</si>
  <si>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</si>
  <si>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</si>
  <si>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</si>
  <si>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</si>
  <si>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</si>
  <si>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</si>
  <si>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</si>
  <si>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</si>
  <si>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</si>
  <si>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</si>
  <si>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</si>
  <si>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</si>
  <si>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</si>
  <si>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</si>
  <si>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</si>
  <si>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</si>
  <si>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</si>
  <si>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</si>
  <si>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</si>
  <si>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</si>
  <si>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</si>
  <si>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</si>
  <si>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</si>
  <si>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</si>
  <si>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</si>
  <si>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</si>
  <si>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</si>
  <si>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</si>
  <si>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</si>
  <si>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</si>
  <si>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</si>
  <si>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</si>
  <si>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</si>
  <si>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</si>
  <si>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</si>
  <si>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</si>
  <si>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</si>
  <si>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</si>
  <si>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</si>
  <si>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</si>
  <si>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</si>
  <si>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</si>
  <si>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</si>
  <si>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</si>
  <si>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</si>
  <si>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</si>
  <si>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</si>
  <si>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</si>
  <si>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</si>
  <si>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</si>
  <si>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</si>
  <si>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</si>
  <si>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</si>
  <si>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</si>
  <si>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</si>
  <si>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</si>
  <si>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</si>
  <si>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</si>
  <si>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</si>
  <si>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</si>
  <si>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</si>
  <si>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</si>
  <si>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</si>
  <si>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</si>
  <si>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</si>
  <si>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</si>
  <si>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</si>
  <si>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</si>
  <si>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</si>
  <si>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</si>
  <si>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</si>
  <si>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</si>
  <si>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</si>
  <si>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</si>
  <si>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</si>
  <si>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</si>
  <si>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</si>
  <si>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</si>
  <si>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</si>
  <si>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</si>
  <si>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</si>
  <si>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</si>
  <si>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</si>
  <si>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</si>
  <si>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</si>
  <si>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</si>
  <si>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</si>
  <si>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</si>
  <si>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</si>
  <si>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</si>
  <si>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</si>
  <si>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</si>
  <si>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</si>
  <si>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</si>
  <si>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</si>
  <si>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</si>
  <si>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</si>
  <si>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</si>
  <si>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</si>
  <si>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</si>
  <si>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</si>
  <si>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</si>
  <si>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</si>
  <si>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</si>
  <si>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</si>
  <si>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</si>
  <si>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</si>
  <si>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</si>
  <si>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</si>
  <si>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</si>
  <si>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</si>
  <si>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</si>
  <si>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</si>
  <si>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</si>
  <si>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</si>
  <si>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</si>
  <si>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</si>
  <si>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</si>
  <si>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</si>
  <si>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</si>
  <si>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</si>
  <si>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</si>
  <si>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</si>
  <si>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</si>
  <si>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</si>
  <si>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</si>
  <si>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</si>
  <si>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</si>
  <si>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</si>
  <si>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</si>
  <si>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</si>
  <si>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</si>
  <si>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</si>
  <si>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</si>
  <si>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</si>
  <si>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</si>
  <si>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</si>
  <si>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</si>
  <si>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</si>
  <si>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</si>
  <si>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</si>
  <si>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</si>
  <si>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</si>
  <si>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</si>
  <si>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</si>
  <si>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</si>
  <si>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</si>
  <si>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</si>
  <si>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</si>
  <si>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</si>
  <si>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</si>
  <si>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</si>
  <si>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</si>
  <si>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</si>
  <si>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</si>
  <si>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</si>
  <si>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</si>
  <si>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</si>
  <si>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</si>
  <si>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</si>
  <si>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</si>
  <si>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</si>
  <si>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</si>
  <si>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</si>
  <si>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</si>
  <si>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</si>
  <si>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</si>
  <si>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</si>
  <si>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</si>
  <si>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</si>
  <si>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</si>
  <si>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</si>
  <si>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</si>
  <si>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</si>
  <si>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</si>
  <si>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</si>
  <si>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</si>
  <si>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</si>
  <si>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</si>
  <si>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</si>
  <si>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</si>
  <si>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</si>
  <si>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</si>
  <si>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</si>
  <si>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</si>
  <si>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</si>
  <si>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</si>
  <si>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</si>
  <si>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</si>
  <si>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</si>
  <si>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</si>
  <si>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</si>
  <si>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</si>
  <si>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</si>
  <si>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</si>
  <si>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</si>
  <si>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</si>
  <si>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</si>
  <si>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</si>
  <si>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</si>
  <si>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</si>
  <si>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</si>
  <si>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</si>
  <si>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</si>
  <si>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</si>
  <si>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</si>
  <si>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</si>
  <si>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</si>
  <si>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</si>
  <si>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</si>
  <si>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</si>
  <si>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</si>
  <si>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</si>
  <si>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</si>
  <si>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</si>
  <si>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</si>
  <si>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</si>
  <si>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</si>
  <si>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</si>
  <si>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</si>
  <si>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</si>
  <si>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</si>
  <si>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</si>
  <si>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</si>
  <si>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</si>
  <si>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</si>
  <si>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</si>
  <si>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</si>
  <si>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</si>
  <si>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</si>
  <si>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</si>
  <si>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</si>
  <si>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</si>
  <si>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</si>
  <si>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</si>
  <si>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</si>
  <si>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</si>
  <si>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</si>
  <si>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</si>
  <si>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</si>
  <si>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</si>
  <si>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</si>
  <si>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</si>
  <si>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</si>
  <si>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</si>
  <si>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</si>
  <si>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</si>
  <si>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</si>
  <si>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</si>
  <si>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</si>
  <si>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</si>
  <si>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</si>
  <si>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</si>
  <si>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</si>
  <si>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</si>
  <si>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</si>
  <si>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</si>
  <si>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</si>
  <si>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</si>
  <si>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</si>
  <si>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</si>
  <si>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</si>
  <si>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</si>
  <si>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</si>
  <si>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</si>
  <si>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</si>
  <si>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</si>
  <si>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</si>
  <si>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</si>
  <si>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</si>
  <si>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</si>
  <si>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</si>
  <si>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</si>
  <si>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</si>
  <si>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</si>
  <si>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</si>
  <si>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</si>
  <si>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</si>
  <si>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</si>
  <si>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</si>
  <si>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</si>
  <si>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</si>
  <si>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</si>
  <si>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</si>
  <si>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</si>
  <si>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</si>
  <si>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</si>
  <si>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</si>
  <si>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</si>
  <si>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</si>
  <si>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</si>
  <si>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</si>
  <si>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</si>
  <si>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</si>
  <si>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</si>
  <si>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</si>
  <si>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</si>
  <si>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</si>
  <si>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</si>
  <si>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</si>
  <si>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</si>
  <si>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</si>
  <si>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</si>
  <si>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</si>
  <si>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</si>
  <si>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</si>
  <si>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</si>
  <si>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</si>
  <si>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</si>
  <si>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</si>
  <si>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</si>
  <si>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</si>
  <si>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</si>
  <si>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</si>
  <si>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</si>
  <si>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</si>
  <si>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</si>
  <si>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</si>
  <si>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</si>
  <si>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</si>
  <si>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</si>
  <si>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</si>
  <si>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</si>
  <si>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</si>
  <si>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</si>
  <si>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</si>
  <si>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</si>
  <si>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</si>
  <si>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</si>
  <si>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</si>
  <si>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</si>
  <si>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</si>
  <si>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</si>
  <si>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</si>
  <si>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</si>
  <si>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</si>
  <si>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</si>
  <si>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</si>
  <si>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</si>
  <si>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</si>
  <si>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</si>
  <si>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</si>
  <si>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</si>
  <si>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</si>
  <si>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</si>
  <si>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</si>
  <si>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</si>
  <si>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</si>
  <si>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</si>
  <si>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</si>
  <si>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</si>
  <si>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</si>
  <si>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</si>
  <si>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</si>
  <si>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</si>
  <si>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</si>
  <si>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</si>
  <si>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</si>
  <si>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</si>
  <si>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</si>
  <si>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</si>
  <si>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</si>
  <si>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</si>
  <si>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</si>
  <si>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</si>
  <si>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</si>
  <si>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</si>
  <si>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</si>
  <si>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</si>
  <si>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</si>
  <si>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</si>
  <si>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</si>
  <si>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</si>
  <si>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</si>
  <si>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</si>
  <si>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</si>
  <si>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</si>
  <si>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</si>
  <si>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</si>
  <si>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</si>
  <si>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</si>
  <si>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</si>
  <si>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</si>
  <si>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</si>
  <si>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</si>
  <si>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</si>
  <si>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</si>
  <si>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</si>
  <si>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</si>
  <si>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</si>
  <si>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</si>
  <si>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</si>
  <si>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</si>
  <si>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</si>
  <si>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</si>
  <si>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</si>
  <si>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</si>
  <si>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</si>
  <si>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</si>
  <si>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</si>
  <si>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</si>
  <si>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</si>
  <si>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</si>
  <si>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</si>
  <si>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</si>
  <si>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</si>
  <si>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</si>
  <si>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</si>
  <si>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</si>
  <si>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</si>
  <si>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</si>
  <si>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</si>
  <si>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</si>
  <si>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</si>
  <si>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</si>
  <si>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</si>
  <si>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</si>
  <si>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</si>
  <si>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</si>
  <si>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</si>
  <si>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</si>
  <si>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</si>
  <si>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</si>
  <si>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</si>
  <si>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</si>
  <si>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</si>
  <si>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</si>
  <si>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</si>
  <si>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</si>
  <si>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</si>
  <si>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</si>
  <si>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</si>
  <si>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</si>
  <si>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</si>
  <si>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</si>
  <si>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</si>
  <si>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</si>
  <si>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</si>
  <si>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</si>
  <si>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</si>
  <si>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</si>
  <si>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</si>
  <si>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</si>
  <si>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</si>
  <si>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</si>
  <si>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</si>
  <si>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</si>
  <si>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</si>
  <si>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</si>
  <si>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</si>
  <si>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</si>
  <si>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</si>
  <si>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</si>
  <si>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</si>
  <si>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</si>
  <si>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</si>
  <si>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</si>
  <si>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</si>
  <si>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</si>
  <si>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</si>
  <si>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</si>
  <si>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</si>
  <si>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</si>
  <si>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</si>
  <si>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</si>
  <si>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</si>
  <si>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</si>
  <si>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</si>
  <si>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</si>
  <si>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</si>
  <si>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</si>
  <si>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</si>
  <si>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</si>
  <si>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</si>
  <si>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</si>
  <si>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</si>
  <si>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</si>
  <si>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</si>
  <si>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</si>
  <si>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</si>
  <si>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</si>
  <si>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</si>
  <si>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</si>
  <si>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</si>
  <si>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</si>
  <si>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</si>
  <si>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</si>
  <si>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</si>
  <si>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</si>
  <si>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</si>
  <si>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</si>
  <si>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</si>
  <si>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</si>
  <si>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</si>
  <si>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</si>
  <si>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</si>
  <si>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</si>
  <si>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</si>
  <si>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</si>
  <si>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</si>
  <si>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</si>
  <si>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</si>
  <si>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</si>
  <si>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</si>
  <si>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</si>
  <si>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</si>
  <si>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</si>
  <si>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</si>
  <si>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</si>
  <si>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</si>
  <si>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</si>
  <si>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</si>
  <si>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</si>
  <si>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</si>
  <si>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</si>
  <si>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</si>
  <si>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</si>
  <si>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</si>
  <si>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</si>
  <si>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</si>
  <si>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</si>
  <si>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</si>
  <si>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</si>
  <si>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</si>
  <si>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</si>
  <si>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</si>
  <si>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</si>
  <si>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</si>
  <si>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</si>
  <si>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</si>
  <si>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</si>
  <si>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</si>
  <si>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</si>
  <si>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</si>
  <si>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</si>
  <si>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</si>
  <si>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</si>
  <si>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</si>
  <si>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</si>
  <si>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</si>
  <si>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</si>
  <si>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</si>
  <si>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</si>
  <si>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</si>
  <si>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</si>
  <si>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</si>
  <si>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</si>
  <si>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</si>
  <si>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</si>
  <si>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</si>
  <si>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</si>
  <si>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</si>
  <si>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</si>
  <si>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</si>
  <si>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</si>
  <si>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</si>
  <si>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</si>
  <si>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</si>
  <si>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</si>
  <si>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</si>
  <si>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</si>
  <si>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</si>
  <si>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</si>
  <si>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</si>
  <si>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</si>
  <si>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</si>
  <si>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</si>
  <si>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</si>
  <si>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</si>
  <si>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</si>
  <si>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</si>
  <si>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</si>
  <si>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</si>
  <si>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</si>
  <si>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</si>
  <si>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</si>
  <si>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</si>
  <si>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</si>
  <si>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</si>
  <si>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</si>
  <si>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</si>
  <si>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</si>
  <si>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</si>
  <si>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</si>
  <si>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</si>
  <si>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</si>
  <si>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</si>
  <si>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</si>
  <si>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</si>
  <si>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</si>
  <si>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</si>
  <si>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</si>
  <si>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</si>
  <si>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</si>
  <si>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</si>
  <si>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</si>
  <si>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</si>
  <si>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</si>
  <si>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</si>
  <si>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</si>
  <si>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</si>
  <si>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</si>
  <si>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</si>
  <si>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</si>
  <si>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</si>
  <si>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</si>
  <si>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</si>
  <si>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</si>
  <si>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</si>
  <si>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</si>
  <si>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</si>
  <si>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</si>
  <si>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</si>
  <si>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</si>
  <si>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</si>
  <si>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</si>
  <si>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</si>
  <si>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</si>
  <si>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</si>
  <si>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</si>
  <si>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</si>
  <si>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</si>
  <si>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</si>
  <si>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</si>
  <si>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</si>
  <si>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</si>
  <si>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</si>
  <si>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</si>
  <si>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</si>
  <si>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</si>
  <si>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</si>
  <si>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</si>
  <si>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</si>
  <si>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</si>
  <si>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</si>
  <si>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</si>
  <si>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</si>
  <si>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</si>
  <si>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</si>
  <si>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</si>
  <si>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</si>
  <si>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</si>
  <si>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</si>
  <si>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</si>
  <si>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</si>
  <si>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</si>
  <si>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</si>
  <si>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</si>
  <si>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</si>
  <si>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</si>
  <si>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</si>
  <si>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</si>
  <si>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</si>
  <si>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</si>
  <si>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</si>
  <si>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</si>
  <si>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</si>
  <si>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</si>
  <si>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</si>
  <si>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</si>
  <si>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</si>
  <si>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</si>
  <si>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</si>
  <si>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</si>
  <si>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</si>
  <si>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</si>
  <si>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</si>
  <si>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</si>
  <si>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</si>
  <si>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</si>
  <si>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</si>
  <si>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</si>
  <si>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</si>
  <si>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</si>
  <si>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</si>
  <si>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</si>
  <si>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</si>
  <si>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</si>
  <si>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</si>
  <si>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</si>
  <si>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</si>
  <si>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</si>
  <si>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</si>
  <si>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</si>
  <si>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</si>
  <si>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</si>
  <si>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</si>
  <si>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</si>
  <si>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</si>
  <si>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</si>
  <si>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</si>
  <si>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</si>
  <si>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</si>
  <si>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</si>
  <si>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</si>
  <si>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</si>
  <si>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</si>
  <si>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</si>
  <si>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</si>
  <si>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</si>
  <si>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</si>
  <si>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</si>
  <si>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</si>
  <si>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</si>
  <si>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</si>
  <si>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</si>
  <si>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</si>
  <si>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</si>
  <si>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</si>
  <si>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</si>
  <si>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</si>
  <si>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</si>
  <si>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</si>
  <si>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</si>
  <si>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</si>
  <si>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</si>
  <si>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</si>
  <si>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</si>
  <si>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</si>
  <si>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</si>
  <si>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</si>
  <si>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</si>
  <si>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</si>
  <si>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</si>
  <si>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</si>
  <si>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</si>
  <si>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</si>
  <si>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</si>
  <si>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</si>
  <si>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</si>
  <si>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</si>
  <si>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</si>
  <si>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</si>
  <si>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</si>
  <si>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</si>
  <si>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</si>
  <si>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</si>
  <si>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</si>
  <si>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</si>
  <si>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</si>
  <si>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</si>
  <si>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</si>
  <si>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</si>
  <si>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</si>
  <si>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</si>
  <si>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</si>
  <si>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</si>
  <si>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</si>
  <si>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</si>
  <si>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</si>
  <si>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</si>
  <si>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</si>
  <si>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</si>
  <si>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</si>
  <si>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</si>
  <si>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</si>
  <si>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</si>
  <si>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</si>
  <si>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</si>
  <si>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</si>
  <si>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</si>
  <si>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</si>
  <si>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</si>
  <si>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</si>
  <si>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</si>
  <si>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</si>
  <si>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</si>
  <si>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</si>
  <si>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</si>
  <si>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</si>
  <si>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</si>
  <si>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</si>
  <si>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</si>
  <si>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</si>
  <si>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</si>
  <si>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</si>
  <si>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</si>
  <si>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</si>
  <si>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</si>
  <si>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</si>
  <si>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</si>
  <si>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</si>
  <si>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</si>
  <si>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</si>
  <si>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</si>
  <si>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</si>
  <si>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</si>
  <si>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</si>
  <si>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</si>
  <si>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</si>
  <si>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</si>
  <si>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</si>
  <si>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</si>
  <si>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</si>
  <si>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</si>
  <si>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</si>
  <si>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</si>
  <si>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</si>
  <si>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</si>
  <si>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</si>
  <si>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</si>
  <si>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</si>
  <si>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</si>
  <si>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</si>
  <si>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</si>
  <si>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</si>
  <si>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</si>
  <si>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</si>
  <si>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</si>
  <si>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</si>
  <si>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</si>
  <si>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</si>
  <si>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</si>
  <si>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</si>
  <si>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</si>
  <si>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</si>
  <si>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</si>
  <si>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</si>
  <si>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</si>
  <si>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</si>
  <si>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</si>
  <si>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</si>
  <si>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</si>
  <si>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</si>
  <si>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</si>
  <si>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</si>
  <si>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</si>
  <si>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</si>
  <si>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</si>
  <si>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</si>
  <si>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</si>
  <si>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</si>
  <si>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</si>
  <si>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</si>
  <si>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</si>
  <si>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</si>
  <si>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</si>
  <si>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</si>
  <si>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</si>
  <si>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</si>
  <si>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</si>
  <si>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</si>
  <si>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</si>
  <si>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</si>
  <si>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</si>
  <si>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</si>
  <si>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</si>
  <si>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</si>
  <si>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</si>
  <si>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</si>
  <si>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</si>
  <si>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</si>
  <si>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</si>
  <si>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</si>
  <si>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</si>
  <si>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</si>
  <si>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</si>
  <si>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</si>
  <si>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</si>
  <si>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</si>
  <si>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</si>
  <si>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</si>
  <si>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</si>
  <si>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</si>
  <si>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</si>
  <si>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</si>
  <si>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</si>
  <si>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</si>
  <si>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</si>
  <si>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</si>
  <si>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</si>
  <si>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</si>
  <si>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</si>
  <si>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</si>
  <si>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</si>
  <si>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</si>
  <si>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</si>
  <si>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</si>
  <si>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</si>
  <si>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</si>
  <si>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</si>
  <si>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</si>
  <si>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</si>
  <si>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</si>
  <si>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</si>
  <si>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</si>
  <si>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</si>
  <si>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</si>
  <si>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</si>
  <si>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</si>
  <si>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</si>
  <si>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</si>
  <si>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</si>
  <si>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</si>
  <si>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</si>
  <si>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</si>
  <si>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</si>
  <si>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</si>
  <si>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</si>
  <si>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</si>
  <si>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</si>
  <si>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</si>
  <si>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</si>
  <si>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</si>
  <si>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</si>
  <si>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</si>
  <si>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</si>
  <si>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</si>
  <si>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</si>
  <si>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</si>
  <si>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</si>
  <si>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</si>
  <si>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</si>
  <si>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</si>
  <si>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</si>
  <si>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</si>
  <si>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</si>
  <si>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</si>
  <si>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</si>
  <si>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</si>
  <si>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</si>
  <si>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</si>
  <si>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</si>
  <si>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</si>
  <si>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</si>
  <si>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</si>
  <si>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</si>
  <si>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</si>
  <si>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</si>
  <si>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</si>
  <si>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</si>
  <si>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</si>
  <si>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</si>
  <si>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</si>
  <si>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</si>
  <si>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</si>
  <si>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</si>
  <si>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</si>
  <si>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</si>
  <si>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</si>
  <si>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</si>
  <si>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</si>
  <si>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</si>
  <si>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</si>
  <si>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</si>
  <si>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</si>
  <si>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</si>
  <si>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</si>
  <si>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</si>
  <si>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</si>
  <si>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</si>
  <si>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</si>
  <si>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</si>
  <si>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</si>
  <si>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</si>
  <si>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</si>
  <si>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</si>
  <si>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</si>
  <si>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</si>
  <si>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</si>
  <si>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</si>
  <si>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</si>
  <si>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</si>
  <si>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</si>
  <si>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</si>
  <si>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</si>
  <si>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</si>
  <si>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</si>
  <si>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</si>
  <si>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</si>
  <si>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</si>
  <si>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</si>
  <si>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</si>
  <si>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</si>
  <si>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</si>
  <si>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</si>
  <si>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</si>
  <si>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</si>
  <si>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</si>
  <si>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</si>
  <si>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</si>
  <si>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</si>
  <si>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</si>
  <si>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</si>
  <si>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</si>
  <si>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</si>
  <si>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</si>
  <si>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</si>
  <si>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</si>
  <si>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</si>
  <si>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</si>
  <si>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</si>
  <si>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</si>
  <si>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</si>
  <si>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</si>
  <si>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</si>
  <si>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</si>
  <si>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</si>
  <si>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</si>
  <si>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</si>
  <si>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</si>
  <si>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</si>
  <si>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</si>
  <si>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</si>
  <si>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</si>
  <si>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</si>
  <si>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</si>
  <si>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</si>
  <si>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</si>
  <si>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</si>
  <si>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</si>
  <si>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</si>
  <si>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</si>
  <si>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</si>
  <si>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</si>
  <si>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</si>
  <si>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</si>
  <si>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</si>
  <si>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</si>
  <si>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</si>
  <si>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</si>
  <si>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</si>
  <si>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</si>
  <si>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</si>
  <si>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</si>
  <si>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</si>
  <si>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</si>
  <si>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</si>
  <si>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</si>
  <si>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</si>
  <si>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</si>
  <si>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</si>
  <si>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</si>
  <si>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</si>
  <si>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</si>
  <si>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</si>
  <si>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</si>
  <si>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</si>
  <si>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</si>
  <si>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</si>
  <si>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</si>
  <si>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</si>
  <si>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</si>
  <si>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</si>
  <si>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</si>
  <si>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</si>
  <si>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</si>
  <si>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</si>
  <si>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</si>
  <si>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</si>
  <si>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</si>
  <si>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</si>
  <si>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</si>
  <si>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</si>
  <si>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</si>
  <si>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</si>
  <si>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</si>
  <si>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</si>
  <si>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</si>
  <si>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</si>
  <si>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</si>
  <si>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</si>
  <si>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</si>
  <si>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</si>
  <si>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</si>
  <si>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</si>
  <si>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</si>
  <si>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</si>
  <si>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</si>
  <si>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</si>
  <si>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</si>
  <si>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</si>
  <si>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</si>
  <si>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</si>
  <si>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</si>
  <si>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</si>
  <si>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</si>
  <si>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</si>
  <si>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</si>
  <si>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</si>
  <si>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</si>
  <si>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</si>
  <si>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</si>
  <si>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</si>
  <si>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</si>
  <si>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</si>
  <si>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</si>
  <si>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</si>
  <si>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</si>
  <si>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</si>
  <si>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</si>
  <si>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</si>
  <si>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</si>
  <si>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</si>
  <si>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</si>
  <si>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</si>
  <si>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</si>
  <si>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</si>
  <si>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</si>
  <si>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</si>
  <si>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</si>
  <si>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</si>
  <si>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</si>
  <si>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</si>
  <si>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</si>
  <si>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</si>
  <si>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</si>
  <si>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</si>
  <si>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</si>
  <si>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</si>
  <si>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</si>
  <si>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</si>
  <si>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</si>
  <si>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</si>
  <si>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</si>
  <si>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</si>
  <si>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</si>
  <si>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</si>
  <si>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</si>
  <si>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</si>
  <si>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</si>
  <si>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</si>
  <si>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</si>
  <si>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</si>
  <si>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</si>
  <si>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</si>
  <si>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</si>
  <si>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</si>
  <si>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</si>
  <si>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</si>
  <si>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</si>
  <si>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</si>
  <si>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</si>
  <si>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</si>
  <si>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</si>
  <si>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</si>
  <si>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</si>
  <si>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</si>
  <si>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</si>
  <si>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</si>
  <si>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</si>
  <si>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</si>
  <si>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</si>
  <si>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</si>
  <si>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</si>
  <si>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</si>
  <si>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</si>
  <si>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</si>
  <si>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</si>
  <si>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</si>
  <si>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</si>
  <si>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</si>
  <si>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</si>
  <si>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</si>
  <si>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</si>
  <si>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</si>
  <si>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</si>
  <si>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</si>
  <si>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</si>
  <si>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</si>
  <si>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</si>
  <si>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</si>
  <si>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</si>
  <si>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</si>
  <si>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</si>
  <si>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</si>
  <si>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</si>
  <si>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</si>
  <si>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</si>
  <si>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</si>
  <si>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</si>
  <si>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</si>
  <si>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</si>
  <si>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</si>
  <si>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</si>
  <si>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</si>
  <si>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</si>
  <si>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</si>
  <si>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</si>
  <si>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</si>
  <si>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</si>
  <si>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</si>
  <si>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</si>
  <si>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</si>
  <si>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</si>
  <si>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</si>
  <si>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</si>
  <si>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</si>
  <si>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</si>
  <si>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</si>
  <si>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</si>
  <si>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</si>
  <si>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</si>
  <si>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</si>
  <si>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</si>
  <si>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</si>
  <si>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</si>
  <si>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</si>
  <si>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</si>
  <si>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</si>
  <si>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</si>
  <si>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</si>
  <si>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</si>
  <si>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</si>
  <si>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</si>
  <si>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</si>
  <si>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</si>
  <si>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</si>
  <si>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</si>
  <si>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</si>
  <si>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</si>
  <si>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</si>
  <si>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</si>
  <si>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</si>
  <si>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</si>
  <si>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</si>
  <si>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</si>
  <si>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</si>
  <si>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</si>
  <si>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</si>
  <si>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</si>
  <si>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</si>
  <si>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</si>
  <si>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</si>
  <si>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</si>
  <si>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</si>
  <si>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</si>
  <si>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</si>
  <si>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</si>
  <si>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</si>
  <si>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</si>
  <si>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</si>
  <si>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</si>
  <si>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</si>
  <si>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</si>
  <si>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</si>
  <si>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</si>
  <si>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</si>
  <si>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</si>
  <si>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</si>
  <si>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</si>
  <si>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</si>
  <si>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</si>
  <si>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</si>
  <si>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</si>
  <si>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</si>
  <si>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</si>
  <si>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</si>
  <si>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</si>
  <si>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</si>
  <si>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</si>
  <si>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</si>
  <si>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</si>
  <si>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</si>
  <si>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</si>
  <si>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</si>
  <si>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</si>
  <si>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</si>
  <si>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</si>
  <si>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</si>
  <si>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</si>
  <si>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</si>
  <si>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</si>
  <si>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</si>
  <si>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</si>
  <si>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</si>
  <si>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</si>
  <si>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</si>
  <si>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</si>
  <si>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</si>
  <si>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</si>
  <si>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</si>
  <si>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</si>
  <si>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</si>
  <si>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</si>
  <si>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</si>
  <si>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</si>
  <si>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</si>
  <si>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</si>
  <si>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</si>
  <si>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</si>
  <si>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</si>
  <si>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</si>
  <si>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</si>
  <si>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</si>
  <si>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</si>
  <si>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</si>
  <si>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</si>
  <si>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</si>
  <si>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</si>
  <si>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</si>
  <si>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</si>
  <si>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</si>
  <si>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</si>
  <si>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</si>
  <si>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</si>
  <si>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</si>
  <si>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</si>
  <si>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</si>
  <si>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</si>
  <si>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</si>
  <si>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</si>
  <si>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</si>
  <si>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</si>
  <si>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</si>
  <si>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</si>
  <si>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</si>
  <si>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</si>
  <si>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</si>
  <si>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</si>
  <si>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</si>
  <si>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</si>
  <si>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</si>
  <si>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</si>
  <si>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</si>
  <si>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</si>
  <si>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</si>
  <si>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</si>
  <si>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</si>
  <si>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</si>
  <si>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</si>
  <si>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</si>
  <si>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</si>
  <si>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</si>
  <si>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</si>
  <si>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</si>
  <si>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</si>
  <si>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</si>
  <si>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</si>
  <si>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</si>
  <si>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</si>
  <si>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</si>
  <si>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</si>
  <si>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</si>
  <si>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</si>
  <si>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</si>
  <si>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</si>
  <si>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</si>
  <si>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</si>
  <si>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</si>
  <si>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</si>
  <si>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</si>
  <si>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</si>
  <si>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</si>
  <si>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</si>
  <si>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</si>
  <si>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</si>
  <si>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</si>
  <si>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</si>
  <si>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</si>
  <si>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</si>
  <si>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</si>
  <si>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</si>
  <si>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</si>
  <si>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</si>
  <si>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</si>
  <si>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</si>
  <si>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</si>
  <si>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</si>
  <si>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</si>
  <si>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</si>
  <si>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</si>
  <si>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</si>
  <si>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</si>
  <si>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</si>
  <si>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</si>
  <si>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</si>
  <si>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</si>
  <si>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</si>
  <si>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</si>
  <si>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</si>
  <si>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</si>
  <si>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</si>
  <si>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</si>
  <si>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</si>
  <si>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</si>
  <si>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</si>
  <si>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</si>
  <si>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</si>
  <si>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</si>
  <si>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</si>
  <si>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</si>
  <si>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</si>
  <si>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</si>
  <si>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</si>
  <si>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</si>
  <si>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</si>
  <si>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</si>
  <si>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</si>
  <si>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</si>
  <si>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</si>
  <si>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</si>
  <si>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</si>
  <si>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</si>
  <si>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</si>
  <si>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</si>
  <si>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</si>
  <si>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</si>
  <si>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</si>
  <si>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</si>
  <si>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</si>
  <si>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</si>
  <si>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</si>
  <si>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</si>
  <si>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</si>
  <si>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</si>
  <si>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</si>
  <si>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</si>
  <si>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</si>
  <si>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</si>
  <si>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</si>
  <si>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</si>
  <si>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</si>
  <si>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</si>
  <si>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</si>
  <si>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</si>
  <si>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</si>
  <si>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</si>
  <si>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</si>
  <si>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</si>
  <si>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</si>
  <si>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</si>
  <si>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</si>
  <si>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</si>
  <si>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</si>
  <si>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</si>
  <si>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</si>
  <si>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</si>
  <si>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</si>
  <si>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</si>
  <si>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</si>
  <si>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</si>
  <si>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</si>
  <si>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</si>
  <si>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</si>
  <si>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</si>
  <si>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</si>
  <si>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</si>
  <si>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</si>
  <si>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</si>
  <si>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</si>
  <si>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</si>
  <si>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</si>
  <si>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</si>
  <si>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</si>
  <si>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</si>
  <si>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</si>
  <si>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</si>
  <si>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</si>
  <si>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</si>
  <si>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</si>
  <si>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</si>
  <si>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</si>
  <si>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</si>
  <si>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</si>
  <si>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</si>
  <si>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</si>
  <si>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</si>
  <si>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</si>
  <si>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</si>
  <si>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</si>
  <si>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</si>
  <si>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</si>
  <si>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</si>
  <si>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</si>
  <si>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</si>
  <si>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</si>
  <si>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</si>
  <si>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</si>
  <si>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</si>
  <si>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</si>
  <si>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</si>
  <si>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</si>
  <si>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</si>
  <si>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</si>
  <si>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</si>
  <si>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</si>
  <si>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</si>
  <si>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</si>
  <si>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</si>
  <si>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</si>
  <si>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</si>
  <si>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</si>
  <si>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</si>
  <si>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</si>
  <si>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</si>
  <si>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</si>
  <si>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</si>
  <si>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</si>
  <si>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</si>
  <si>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</si>
  <si>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</si>
  <si>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</si>
  <si>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</si>
  <si>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</si>
  <si>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</si>
  <si>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</si>
  <si>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</si>
  <si>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</si>
  <si>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</si>
  <si>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</si>
  <si>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</si>
  <si>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</si>
  <si>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</si>
  <si>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</si>
  <si>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</si>
  <si>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</si>
  <si>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</si>
  <si>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</si>
  <si>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</si>
  <si>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</si>
  <si>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</si>
  <si>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</si>
  <si>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</si>
  <si>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</si>
  <si>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</si>
  <si>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</si>
  <si>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</si>
  <si>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</si>
  <si>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</si>
  <si>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</si>
  <si>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</si>
  <si>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</si>
  <si>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</si>
  <si>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</si>
  <si>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</si>
  <si>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</si>
  <si>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</si>
  <si>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</si>
  <si>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</si>
  <si>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</si>
  <si>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</si>
  <si>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</si>
  <si>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</si>
  <si>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</si>
  <si>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</si>
  <si>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</si>
  <si>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</si>
  <si>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</si>
  <si>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</si>
  <si>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</si>
  <si>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</si>
  <si>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</si>
  <si>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</si>
  <si>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</si>
  <si>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</si>
  <si>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</si>
  <si>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</si>
  <si>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</si>
  <si>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</si>
  <si>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</si>
  <si>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</si>
  <si>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</si>
  <si>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</si>
  <si>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</si>
  <si>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</si>
  <si>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</si>
  <si>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</si>
  <si>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</si>
  <si>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</si>
  <si>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</si>
  <si>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</si>
  <si>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</si>
  <si>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</si>
  <si>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</si>
  <si>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</si>
  <si>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</si>
  <si>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</si>
  <si>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</si>
  <si>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</si>
  <si>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</si>
  <si>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</si>
  <si>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</si>
  <si>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</si>
  <si>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</si>
  <si>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</si>
  <si>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</si>
  <si>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</si>
  <si>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</si>
  <si>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</si>
  <si>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</si>
  <si>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</si>
  <si>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</si>
  <si>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</si>
  <si>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</si>
  <si>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</si>
  <si>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</si>
  <si>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</si>
  <si>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</si>
  <si>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</si>
  <si>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</si>
  <si>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</si>
  <si>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</si>
  <si>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</si>
  <si>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</si>
  <si>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</si>
  <si>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</si>
  <si>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</si>
  <si>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</si>
  <si>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</si>
  <si>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</si>
  <si>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</si>
  <si>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</si>
  <si>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</si>
  <si>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</si>
  <si>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</si>
  <si>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</si>
  <si>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</si>
  <si>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</si>
  <si>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</si>
  <si>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</si>
  <si>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</si>
  <si>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</si>
  <si>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</si>
  <si>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</si>
  <si>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</si>
  <si>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</si>
  <si>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</si>
  <si>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</si>
  <si>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</si>
  <si>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</si>
  <si>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</si>
  <si>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</si>
  <si>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</si>
  <si>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</si>
  <si>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</si>
  <si>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</si>
  <si>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</si>
  <si>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</si>
  <si>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</si>
  <si>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</si>
  <si>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</si>
  <si>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</si>
  <si>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</si>
  <si>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</si>
  <si>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</si>
  <si>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</si>
  <si>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</si>
  <si>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</si>
  <si>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</si>
  <si>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</si>
  <si>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</si>
  <si>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</si>
  <si>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</si>
  <si>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</si>
  <si>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</si>
  <si>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</si>
  <si>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</si>
  <si>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</si>
  <si>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</si>
  <si>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</si>
  <si>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</si>
  <si>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</si>
  <si>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</si>
  <si>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</si>
  <si>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</si>
  <si>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</si>
  <si>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</si>
  <si>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</si>
  <si>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</si>
  <si>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</si>
  <si>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</si>
  <si>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</si>
  <si>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</si>
  <si>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</si>
  <si>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</si>
  <si>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</si>
  <si>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</si>
  <si>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</si>
  <si>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</si>
  <si>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</si>
  <si>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</si>
  <si>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</si>
  <si>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</si>
  <si>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</si>
  <si>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</si>
  <si>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</si>
  <si>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</si>
  <si>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</si>
  <si>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</si>
  <si>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</si>
  <si>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</si>
  <si>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</si>
  <si>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</si>
  <si>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</si>
  <si>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</si>
  <si>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</si>
  <si>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</si>
  <si>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</si>
  <si>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</si>
  <si>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</si>
  <si>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</si>
  <si>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</si>
  <si>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</si>
  <si>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</si>
  <si>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</si>
  <si>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</si>
  <si>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</si>
  <si>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</si>
  <si>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</si>
  <si>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</si>
  <si>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</si>
  <si>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</si>
  <si>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</si>
  <si>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</si>
  <si>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</si>
  <si>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</si>
  <si>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</si>
  <si>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</si>
  <si>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</si>
  <si>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</si>
  <si>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</si>
  <si>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</si>
  <si>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</si>
  <si>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</si>
  <si>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</si>
  <si>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</si>
  <si>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</si>
  <si>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</si>
  <si>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</si>
  <si>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</si>
  <si>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</si>
  <si>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</si>
  <si>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</si>
  <si>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</si>
  <si>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</si>
  <si>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</si>
  <si>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</si>
  <si>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</si>
  <si>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</si>
  <si>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</si>
  <si>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</si>
  <si>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</si>
  <si>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</si>
  <si>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</si>
  <si>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</si>
  <si>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</si>
  <si>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</si>
  <si>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</si>
  <si>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</si>
  <si>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</si>
  <si>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</si>
  <si>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</si>
  <si>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</si>
  <si>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</si>
  <si>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</si>
  <si>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</si>
  <si>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</si>
  <si>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</si>
  <si>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</si>
  <si>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</si>
  <si>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</si>
  <si>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</si>
  <si>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</si>
  <si>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</si>
  <si>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</si>
  <si>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</si>
  <si>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</si>
  <si>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</si>
  <si>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</si>
  <si>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</si>
  <si>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</si>
  <si>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</si>
  <si>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</si>
  <si>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</si>
  <si>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</si>
  <si>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</si>
  <si>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</si>
  <si>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</si>
  <si>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</si>
  <si>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</si>
  <si>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</si>
  <si>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</si>
  <si>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</si>
  <si>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</si>
  <si>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</si>
  <si>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</si>
  <si>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</si>
  <si>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</si>
  <si>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</si>
  <si>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</si>
  <si>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</si>
  <si>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</si>
  <si>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</si>
  <si>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</si>
  <si>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</si>
  <si>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</si>
  <si>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</si>
  <si>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</si>
  <si>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</si>
  <si>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</si>
  <si>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</si>
  <si>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</si>
  <si>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</si>
  <si>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</si>
  <si>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</si>
  <si>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</si>
  <si>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</si>
  <si>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</si>
  <si>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</si>
  <si>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</si>
  <si>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</si>
  <si>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</si>
  <si>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</si>
  <si>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</si>
  <si>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</si>
  <si>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</si>
  <si>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</si>
  <si>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</si>
  <si>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</si>
  <si>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</si>
  <si>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</si>
  <si>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</si>
  <si>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</si>
  <si>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</si>
  <si>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</si>
  <si>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</si>
  <si>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</si>
  <si>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</si>
  <si>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</si>
  <si>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</si>
  <si>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</si>
  <si>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</si>
  <si>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</si>
  <si>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</si>
  <si>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</si>
  <si>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</si>
  <si>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</si>
  <si>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</si>
  <si>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</si>
  <si>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</si>
  <si>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</si>
  <si>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</si>
  <si>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</si>
  <si>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</si>
  <si>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</si>
  <si>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</si>
  <si>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</si>
  <si>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</si>
  <si>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</si>
  <si>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</si>
  <si>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</si>
  <si>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</si>
  <si>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</si>
  <si>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</si>
  <si>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</si>
  <si>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</si>
  <si>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</si>
  <si>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</si>
  <si>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</si>
  <si>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</si>
  <si>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</si>
  <si>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</si>
  <si>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</si>
  <si>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</si>
  <si>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</si>
  <si>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</si>
  <si>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</si>
  <si>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</si>
  <si>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</si>
  <si>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</si>
  <si>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</si>
  <si>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</si>
  <si>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</si>
  <si>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</si>
  <si>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</si>
  <si>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</si>
  <si>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</si>
  <si>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</si>
  <si>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</si>
  <si>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</si>
  <si>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</si>
  <si>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</si>
  <si>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</si>
  <si>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</si>
  <si>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</si>
  <si>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</si>
  <si>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</si>
  <si>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</si>
  <si>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</si>
  <si>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</si>
  <si>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</si>
  <si>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</si>
  <si>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</si>
  <si>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</si>
  <si>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</si>
  <si>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</si>
  <si>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</si>
  <si>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</si>
  <si>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</si>
  <si>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</si>
  <si>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</si>
  <si>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</si>
  <si>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</si>
  <si>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</si>
  <si>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</si>
  <si>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</si>
  <si>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</si>
  <si>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</si>
  <si>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</si>
  <si>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</si>
  <si>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</si>
  <si>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</si>
  <si>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</si>
  <si>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</si>
  <si>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</si>
  <si>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</si>
  <si>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</si>
  <si>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</si>
  <si>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</si>
  <si>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</si>
  <si>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</si>
  <si>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</si>
  <si>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</si>
  <si>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</si>
  <si>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</si>
  <si>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</si>
  <si>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</si>
  <si>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</si>
  <si>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</si>
  <si>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</si>
  <si>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</si>
  <si>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</si>
  <si>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</si>
  <si>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</si>
  <si>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</si>
  <si>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</si>
  <si>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</si>
  <si>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</si>
  <si>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</si>
  <si>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</si>
  <si>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</si>
  <si>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</si>
  <si>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</si>
  <si>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</si>
  <si>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</si>
  <si>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</si>
  <si>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</si>
  <si>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</si>
  <si>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</si>
  <si>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</si>
  <si>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</si>
  <si>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</si>
  <si>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</si>
  <si>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</si>
  <si>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</si>
  <si>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</si>
  <si>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</si>
  <si>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</si>
  <si>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</si>
  <si>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</si>
  <si>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</si>
  <si>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</si>
  <si>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</si>
  <si>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</si>
  <si>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</si>
  <si>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</si>
  <si>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</si>
  <si>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</si>
  <si>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</si>
  <si>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</si>
  <si>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</si>
  <si>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</si>
  <si>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</si>
  <si>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</si>
  <si>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</si>
  <si>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</si>
  <si>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</si>
  <si>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</si>
  <si>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</si>
  <si>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</si>
  <si>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</si>
  <si>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</si>
  <si>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</si>
  <si>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</si>
  <si>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</si>
  <si>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</si>
  <si>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</si>
  <si>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</si>
  <si>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</si>
  <si>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</si>
  <si>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</si>
  <si>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</si>
  <si>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</si>
  <si>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</si>
  <si>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</si>
  <si>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</si>
  <si>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</si>
  <si>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</si>
  <si>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</si>
  <si>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</si>
  <si>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</si>
  <si>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</si>
  <si>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</si>
  <si>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</si>
  <si>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</si>
  <si>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</si>
  <si>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</si>
  <si>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</si>
  <si>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</si>
  <si>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</si>
  <si>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</si>
  <si>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</si>
  <si>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</si>
  <si>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</si>
  <si>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</si>
  <si>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</si>
  <si>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</si>
  <si>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</si>
  <si>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</si>
  <si>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</si>
  <si>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</si>
  <si>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</si>
  <si>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</si>
  <si>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</si>
  <si>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</si>
  <si>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</si>
  <si>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</si>
  <si>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</si>
  <si>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</si>
  <si>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</si>
  <si>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</si>
  <si>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</si>
  <si>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</si>
  <si>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</si>
  <si>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</si>
  <si>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</si>
  <si>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</si>
  <si>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</si>
  <si>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</si>
  <si>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</si>
  <si>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</si>
  <si>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</si>
  <si>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</si>
  <si>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</si>
  <si>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</si>
  <si>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</si>
  <si>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</si>
  <si>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</si>
  <si>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</si>
  <si>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</si>
  <si>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</si>
  <si>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</si>
  <si>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</si>
  <si>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</si>
  <si>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</si>
  <si>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</si>
  <si>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</si>
  <si>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</si>
  <si>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</si>
  <si>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</si>
  <si>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</si>
  <si>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</si>
  <si>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</si>
  <si>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</si>
  <si>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</si>
  <si>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</si>
  <si>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</si>
  <si>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</si>
  <si>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</si>
  <si>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</si>
  <si>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</si>
  <si>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</si>
  <si>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</si>
  <si>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</si>
  <si>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</si>
  <si>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</si>
  <si>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</si>
  <si>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</si>
  <si>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</si>
  <si>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</si>
  <si>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</si>
  <si>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</si>
  <si>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</si>
  <si>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</si>
  <si>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</si>
  <si>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</si>
  <si>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</si>
  <si>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</si>
  <si>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</si>
  <si>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</si>
  <si>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</si>
  <si>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</si>
  <si>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</si>
  <si>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</si>
  <si>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</si>
  <si>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</si>
  <si>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</si>
  <si>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</si>
  <si>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</si>
  <si>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</si>
  <si>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</si>
  <si>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</si>
  <si>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</si>
  <si>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</si>
  <si>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</si>
  <si>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</si>
  <si>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</si>
  <si>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</si>
  <si>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</si>
  <si>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</si>
  <si>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</si>
  <si>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</si>
  <si>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</si>
  <si>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</si>
  <si>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</si>
  <si>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</si>
  <si>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</si>
  <si>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</si>
  <si>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</si>
  <si>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</si>
  <si>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</si>
  <si>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</si>
  <si>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</si>
  <si>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</si>
  <si>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</si>
  <si>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</si>
  <si>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</si>
  <si>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</si>
  <si>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</si>
  <si>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</si>
  <si>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</si>
  <si>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</si>
  <si>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</si>
  <si>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</si>
  <si>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</si>
  <si>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</si>
  <si>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</si>
  <si>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</si>
  <si>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</si>
  <si>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</si>
  <si>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</si>
  <si>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</si>
  <si>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</si>
  <si>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</si>
  <si>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</si>
  <si>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</si>
  <si>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</si>
  <si>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</si>
  <si>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</si>
  <si>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</si>
  <si>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</si>
  <si>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</si>
  <si>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</si>
  <si>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</si>
  <si>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</si>
  <si>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</si>
  <si>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</si>
  <si>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</si>
  <si>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</si>
  <si>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</si>
  <si>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</si>
  <si>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</si>
  <si>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</si>
  <si>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</si>
  <si>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</si>
  <si>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</si>
  <si>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</si>
  <si>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</si>
  <si>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</si>
  <si>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</si>
  <si>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</si>
  <si>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</si>
  <si>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</si>
  <si>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</si>
  <si>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</si>
  <si>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</si>
  <si>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</si>
  <si>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</si>
  <si>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</si>
  <si>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</si>
  <si>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</si>
  <si>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</si>
  <si>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</si>
  <si>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</si>
  <si>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</si>
  <si>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</si>
  <si>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</si>
  <si>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</si>
  <si>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</si>
  <si>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</si>
  <si>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</si>
  <si>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</si>
  <si>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</si>
  <si>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</si>
  <si>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</si>
  <si>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</si>
  <si>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</si>
  <si>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</si>
  <si>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</si>
  <si>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</si>
  <si>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</si>
  <si>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</si>
  <si>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</si>
  <si>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</si>
  <si>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</si>
  <si>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</si>
  <si>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</si>
  <si>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</si>
  <si>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</si>
  <si>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</si>
  <si>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</si>
  <si>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</si>
  <si>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</si>
  <si>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</si>
  <si>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</si>
  <si>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</si>
  <si>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</si>
  <si>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</si>
  <si>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</si>
  <si>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</si>
  <si>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</si>
  <si>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</si>
  <si>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</si>
  <si>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</si>
  <si>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</si>
  <si>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</si>
  <si>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</si>
  <si>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</si>
  <si>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</si>
  <si>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</si>
  <si>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</si>
  <si>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</si>
  <si>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</si>
  <si>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</si>
  <si>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</si>
  <si>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</si>
  <si>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</si>
  <si>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</si>
  <si>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</si>
  <si>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</si>
  <si>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</si>
  <si>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</si>
  <si>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</si>
  <si>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</si>
  <si>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</si>
  <si>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</si>
  <si>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</si>
  <si>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</si>
  <si>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</si>
  <si>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</si>
  <si>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</si>
  <si>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</si>
  <si>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</si>
  <si>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</si>
  <si>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</si>
  <si>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</si>
  <si>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</si>
  <si>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</si>
  <si>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</si>
  <si>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</si>
  <si>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</si>
  <si>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</si>
  <si>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</si>
  <si>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</si>
  <si>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</si>
  <si>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</si>
  <si>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</si>
  <si>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</si>
  <si>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</si>
  <si>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</si>
  <si>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</si>
  <si>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</si>
  <si>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</si>
  <si>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</si>
  <si>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</si>
  <si>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</si>
  <si>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</si>
  <si>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</si>
  <si>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</si>
  <si>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</si>
  <si>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</si>
  <si>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</si>
  <si>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</si>
  <si>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</si>
  <si>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</si>
  <si>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</si>
  <si>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</si>
  <si>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</si>
  <si>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</si>
  <si>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</si>
  <si>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</si>
  <si>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</si>
  <si>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</si>
  <si>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</si>
  <si>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</si>
  <si>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</si>
  <si>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</si>
  <si>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</si>
  <si>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</si>
  <si>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</si>
  <si>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</si>
  <si>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</si>
  <si>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</si>
  <si>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</si>
  <si>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</si>
  <si>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</si>
  <si>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</si>
  <si>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</si>
  <si>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</si>
  <si>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</si>
  <si>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</si>
  <si>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</si>
  <si>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</si>
  <si>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</si>
  <si>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</si>
  <si>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</si>
  <si>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</si>
  <si>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</si>
  <si>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</si>
  <si>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</si>
  <si>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</si>
  <si>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</si>
  <si>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</si>
  <si>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</si>
  <si>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</si>
  <si>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</si>
  <si>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</si>
  <si>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</si>
  <si>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</si>
  <si>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</si>
  <si>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</si>
  <si>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</si>
  <si>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</si>
  <si>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</si>
  <si>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</si>
  <si>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</si>
  <si>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</si>
  <si>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</si>
  <si>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</si>
  <si>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</si>
  <si>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</si>
  <si>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</si>
  <si>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</si>
  <si>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</si>
  <si>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</si>
  <si>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</si>
  <si>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</si>
  <si>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</si>
  <si>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</si>
  <si>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</si>
  <si>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</si>
  <si>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</si>
  <si>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</si>
  <si>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</si>
  <si>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</si>
  <si>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</si>
  <si>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</si>
  <si>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</si>
  <si>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</si>
  <si>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</si>
  <si>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</si>
  <si>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</si>
  <si>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</si>
  <si>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</si>
  <si>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</si>
  <si>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</si>
  <si>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</si>
  <si>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</si>
  <si>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</si>
  <si>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</si>
  <si>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</si>
  <si>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</si>
  <si>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</si>
  <si>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</si>
  <si>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</si>
  <si>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</si>
  <si>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</si>
  <si>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</si>
  <si>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</si>
  <si>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</si>
  <si>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</si>
  <si>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</si>
  <si>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</si>
  <si>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</si>
  <si>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</si>
  <si>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</si>
  <si>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</si>
  <si>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</si>
  <si>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</si>
  <si>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</si>
  <si>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</si>
  <si>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</si>
  <si>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</si>
  <si>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</si>
  <si>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</si>
  <si>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</si>
  <si>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</si>
  <si>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</si>
  <si>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</si>
  <si>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</si>
  <si>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</si>
  <si>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</si>
  <si>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</si>
  <si>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</si>
  <si>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</si>
  <si>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</si>
  <si>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</si>
  <si>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</si>
  <si>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</si>
  <si>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</si>
  <si>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</si>
  <si>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</si>
  <si>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</si>
  <si>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</si>
  <si>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</si>
  <si>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</si>
  <si>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</si>
  <si>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</si>
  <si>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</si>
  <si>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</si>
  <si>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</si>
  <si>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</si>
  <si>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</si>
  <si>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</si>
  <si>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</si>
  <si>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</si>
  <si>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</si>
  <si>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</si>
  <si>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</si>
  <si>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</si>
  <si>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</si>
  <si>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</si>
  <si>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</si>
  <si>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</si>
  <si>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</si>
  <si>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</si>
  <si>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</si>
  <si>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</si>
  <si>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</si>
  <si>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</si>
  <si>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</si>
  <si>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</si>
  <si>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</si>
  <si>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</si>
  <si>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</si>
  <si>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</si>
  <si>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</si>
  <si>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</si>
  <si>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</si>
  <si>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</si>
  <si>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</si>
  <si>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</si>
  <si>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</si>
  <si>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</si>
  <si>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</si>
  <si>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</si>
  <si>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</si>
  <si>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</si>
  <si>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</si>
  <si>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</si>
  <si>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</si>
  <si>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</si>
  <si>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</si>
  <si>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</si>
  <si>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</si>
  <si>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</si>
  <si>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</si>
  <si>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</si>
  <si>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</si>
  <si>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</si>
  <si>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</si>
  <si>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</si>
  <si>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</si>
  <si>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</si>
  <si>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</si>
  <si>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</si>
  <si>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</si>
  <si>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</si>
  <si>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</si>
  <si>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</si>
  <si>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</si>
  <si>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</si>
  <si>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</si>
  <si>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</si>
  <si>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</si>
  <si>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</si>
  <si>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</si>
  <si>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</si>
  <si>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</si>
  <si>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</si>
  <si>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</si>
  <si>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</si>
  <si>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</si>
  <si>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</si>
  <si>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</si>
  <si>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</si>
  <si>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</si>
  <si>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</si>
  <si>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</si>
  <si>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</si>
  <si>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</si>
  <si>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</si>
  <si>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</si>
  <si>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</si>
  <si>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</si>
  <si>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</si>
  <si>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</si>
  <si>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</si>
  <si>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</si>
  <si>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</si>
  <si>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</si>
  <si>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</si>
  <si>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</si>
  <si>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</si>
  <si>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</si>
  <si>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</si>
  <si>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</si>
  <si>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</si>
  <si>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</si>
  <si>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</si>
  <si>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</si>
  <si>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</si>
  <si>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</si>
  <si>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</si>
  <si>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</si>
  <si>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</si>
  <si>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</si>
  <si>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</si>
  <si>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</si>
  <si>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</si>
  <si>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</si>
  <si>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</si>
  <si>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</si>
  <si>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</si>
  <si>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</si>
  <si>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</si>
  <si>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</si>
  <si>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</si>
  <si>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</si>
  <si>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</si>
  <si>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</si>
  <si>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</si>
  <si>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</si>
  <si>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</si>
  <si>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</si>
  <si>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</si>
  <si>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</si>
  <si>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</si>
  <si>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</si>
  <si>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</si>
  <si>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</si>
  <si>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</si>
  <si>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</si>
  <si>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</si>
  <si>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</si>
  <si>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</si>
  <si>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</si>
  <si>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</si>
  <si>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</si>
  <si>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</si>
  <si>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</si>
  <si>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</si>
  <si>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</si>
  <si>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</si>
  <si>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</si>
  <si>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</si>
  <si>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</si>
  <si>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</si>
  <si>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</si>
  <si>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</si>
  <si>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</si>
  <si>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</si>
  <si>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</si>
  <si>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</si>
  <si>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</si>
  <si>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</si>
  <si>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</si>
  <si>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</si>
  <si>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</si>
  <si>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</si>
  <si>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</si>
  <si>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</si>
  <si>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</si>
  <si>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</si>
  <si>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</si>
  <si>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</si>
  <si>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</si>
  <si>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</si>
  <si>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</si>
  <si>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</si>
  <si>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</si>
  <si>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</si>
  <si>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</si>
  <si>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</si>
  <si>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</si>
  <si>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</si>
  <si>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</si>
  <si>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</si>
  <si>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</si>
  <si>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</si>
  <si>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</si>
  <si>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</si>
  <si>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</si>
  <si>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</si>
  <si>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</si>
  <si>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</si>
  <si>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</si>
  <si>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</si>
  <si>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</si>
  <si>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</si>
  <si>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</si>
  <si>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</si>
  <si>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</si>
  <si>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</si>
  <si>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</si>
  <si>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</si>
  <si>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</si>
  <si>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</si>
  <si>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</si>
  <si>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</si>
  <si>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</si>
  <si>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</si>
  <si>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</si>
  <si>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</si>
  <si>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</si>
  <si>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</si>
  <si>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</si>
  <si>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</si>
  <si>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</si>
  <si>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</si>
  <si>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</si>
  <si>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</si>
  <si>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</si>
  <si>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</si>
  <si>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</si>
  <si>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</si>
  <si>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</si>
  <si>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</si>
  <si>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</si>
  <si>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</si>
  <si>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</si>
  <si>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</si>
  <si>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</si>
  <si>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</si>
  <si>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</si>
  <si>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</si>
  <si>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</si>
  <si>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</si>
  <si>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</si>
  <si>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</si>
  <si>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</si>
  <si>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</si>
  <si>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</si>
  <si>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</si>
  <si>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</si>
  <si>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</si>
  <si>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</si>
  <si>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</si>
  <si>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</si>
  <si>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</si>
  <si>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</si>
  <si>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</si>
  <si>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</si>
  <si>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</si>
  <si>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</si>
  <si>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</si>
  <si>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</si>
  <si>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</si>
  <si>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</si>
  <si>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</si>
  <si>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</si>
  <si>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</si>
  <si>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</si>
  <si>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</si>
  <si>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</si>
  <si>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</si>
  <si>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</si>
  <si>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</si>
  <si>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</si>
  <si>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</si>
  <si>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</si>
  <si>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</si>
  <si>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</si>
  <si>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</si>
  <si>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</si>
  <si>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</si>
  <si>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</si>
  <si>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</si>
  <si>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</si>
  <si>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</si>
  <si>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</si>
  <si>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</si>
  <si>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</si>
  <si>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</si>
  <si>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</si>
  <si>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</si>
  <si>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</si>
  <si>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</si>
  <si>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</si>
  <si>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</si>
  <si>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</si>
  <si>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</si>
  <si>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</si>
  <si>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</si>
  <si>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</si>
  <si>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</si>
  <si>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</si>
  <si>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</si>
  <si>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</si>
  <si>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</si>
  <si>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</si>
  <si>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</si>
  <si>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</si>
  <si>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</si>
  <si>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</si>
  <si>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</si>
  <si>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</si>
  <si>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</si>
  <si>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</si>
  <si>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</si>
  <si>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</si>
  <si>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</si>
  <si>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</si>
  <si>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</si>
  <si>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</si>
  <si>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</si>
  <si>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</si>
  <si>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</si>
  <si>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</si>
  <si>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</si>
  <si>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</si>
  <si>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</si>
  <si>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</si>
  <si>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</si>
  <si>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</si>
  <si>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</si>
  <si>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</si>
  <si>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</si>
  <si>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</si>
  <si>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</si>
  <si>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</si>
  <si>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</si>
  <si>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</si>
  <si>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</si>
  <si>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</si>
  <si>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</si>
  <si>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</si>
  <si>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</si>
  <si>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</si>
  <si>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</si>
  <si>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</si>
  <si>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</si>
  <si>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</si>
  <si>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</si>
  <si>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</si>
  <si>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</si>
  <si>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</si>
  <si>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</si>
  <si>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</si>
  <si>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</si>
  <si>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</si>
  <si>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</si>
  <si>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</si>
  <si>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</si>
  <si>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</si>
  <si>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</si>
  <si>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</si>
  <si>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</si>
  <si>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</si>
  <si>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</si>
  <si>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</si>
  <si>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</si>
  <si>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</si>
  <si>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</si>
  <si>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</si>
  <si>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</si>
  <si>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</si>
  <si>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</si>
  <si>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</si>
  <si>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</si>
  <si>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</si>
  <si>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</si>
  <si>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</si>
  <si>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</si>
  <si>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</si>
  <si>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</si>
  <si>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</si>
  <si>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</si>
  <si>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</si>
  <si>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</si>
  <si>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</si>
  <si>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</si>
  <si>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</si>
  <si>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</si>
  <si>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</si>
  <si>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</si>
  <si>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</si>
  <si>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</si>
  <si>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</si>
  <si>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</si>
  <si>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</si>
  <si>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</si>
  <si>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</si>
  <si>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</si>
  <si>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</si>
  <si>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</si>
  <si>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</si>
  <si>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</si>
  <si>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</si>
  <si>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</si>
  <si>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</si>
  <si>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</si>
  <si>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</si>
  <si>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</si>
  <si>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</si>
  <si>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</si>
  <si>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</si>
  <si>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</si>
  <si>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</si>
  <si>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</si>
  <si>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</si>
  <si>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</si>
  <si>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</si>
  <si>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</si>
  <si>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</si>
  <si>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</si>
  <si>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</si>
  <si>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</si>
  <si>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</si>
  <si>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</si>
  <si>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</si>
  <si>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</si>
  <si>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</si>
  <si>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</si>
  <si>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</si>
  <si>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</si>
  <si>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</si>
  <si>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</si>
  <si>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</si>
  <si>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</si>
  <si>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</si>
  <si>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</si>
  <si>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</si>
  <si>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</si>
  <si>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</si>
  <si>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</si>
  <si>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</si>
  <si>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</si>
  <si>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</si>
  <si>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</si>
  <si>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</si>
  <si>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</si>
  <si>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</si>
  <si>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</si>
  <si>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</si>
  <si>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</si>
  <si>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</si>
  <si>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</si>
  <si>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</si>
  <si>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</si>
  <si>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</si>
  <si>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</si>
  <si>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</si>
  <si>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</si>
  <si>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</si>
  <si>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</si>
  <si>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</si>
  <si>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</si>
  <si>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</si>
  <si>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</si>
  <si>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</si>
  <si>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</si>
  <si>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</si>
  <si>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</si>
  <si>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</si>
  <si>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</si>
  <si>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</si>
  <si>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</si>
  <si>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</si>
  <si>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</si>
  <si>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</si>
  <si>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</si>
  <si>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</si>
  <si>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</si>
  <si>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</si>
  <si>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</si>
  <si>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</si>
  <si>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</si>
  <si>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</si>
  <si>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</si>
  <si>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</si>
  <si>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</si>
  <si>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</si>
  <si>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</si>
  <si>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</si>
  <si>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</si>
  <si>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</si>
  <si>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</si>
  <si>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</si>
  <si>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</si>
  <si>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</si>
  <si>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</si>
  <si>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</si>
  <si>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</si>
  <si>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</si>
  <si>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</si>
  <si>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</si>
  <si>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</si>
  <si>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</si>
  <si>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</si>
  <si>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</si>
  <si>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</si>
  <si>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</si>
  <si>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</si>
  <si>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</si>
  <si>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</si>
  <si>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</si>
  <si>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</si>
  <si>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</si>
  <si>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</si>
  <si>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</si>
  <si>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</si>
  <si>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</si>
  <si>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</si>
  <si>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</si>
  <si>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</si>
  <si>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</si>
  <si>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</si>
  <si>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</si>
  <si>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</si>
  <si>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</si>
  <si>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</si>
  <si>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</si>
  <si>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</si>
  <si>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</si>
  <si>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</si>
  <si>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</si>
  <si>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</si>
  <si>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</si>
  <si>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</si>
  <si>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</si>
  <si>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</si>
  <si>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</si>
  <si>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</si>
  <si>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</si>
  <si>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</si>
  <si>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</si>
  <si>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</si>
  <si>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</si>
  <si>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</si>
  <si>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</si>
  <si>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</si>
  <si>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</si>
  <si>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</si>
  <si>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</si>
  <si>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</si>
  <si>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</si>
  <si>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</si>
  <si>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</si>
  <si>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</si>
  <si>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</si>
  <si>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</si>
  <si>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</si>
  <si>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</si>
  <si>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</si>
  <si>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</si>
  <si>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</si>
  <si>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</si>
  <si>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</si>
  <si>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</si>
  <si>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</si>
  <si>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</si>
  <si>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</si>
  <si>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</si>
  <si>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</si>
  <si>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</si>
  <si>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</si>
  <si>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</si>
  <si>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</si>
  <si>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</si>
  <si>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</si>
  <si>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</si>
  <si>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</si>
  <si>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</si>
  <si>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</si>
  <si>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</si>
  <si>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</si>
  <si>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</si>
  <si>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</si>
  <si>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</si>
  <si>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</si>
  <si>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</si>
  <si>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</si>
  <si>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</si>
  <si>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</si>
  <si>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</si>
  <si>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</si>
  <si>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</si>
  <si>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</si>
  <si>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</si>
  <si>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</si>
  <si>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</si>
  <si>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</si>
  <si>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</si>
  <si>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</si>
  <si>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</si>
  <si>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</si>
  <si>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</si>
  <si>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</si>
  <si>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</si>
  <si>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</si>
  <si>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</si>
  <si>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</si>
  <si>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</si>
  <si>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</si>
  <si>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</si>
  <si>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</si>
  <si>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</si>
  <si>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</si>
  <si>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</si>
  <si>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</si>
  <si>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</si>
  <si>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</si>
  <si>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</si>
  <si>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</si>
  <si>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</si>
  <si>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</si>
  <si>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</si>
  <si>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</si>
  <si>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</si>
  <si>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</si>
  <si>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</si>
  <si>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</si>
  <si>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</si>
  <si>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</si>
  <si>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</si>
  <si>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</si>
  <si>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</si>
  <si>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</si>
  <si>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</si>
  <si>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</si>
  <si>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</si>
  <si>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</si>
  <si>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</si>
  <si>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</si>
  <si>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</si>
  <si>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</si>
  <si>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</si>
  <si>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</si>
  <si>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</si>
  <si>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</si>
  <si>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</si>
  <si>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</si>
  <si>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</si>
  <si>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</si>
  <si>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</si>
  <si>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</si>
  <si>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</si>
  <si>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</si>
  <si>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</si>
  <si>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</si>
  <si>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</si>
  <si>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</si>
  <si>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</si>
  <si>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</si>
  <si>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</si>
  <si>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</si>
  <si>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</si>
  <si>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</si>
  <si>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</si>
  <si>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</si>
  <si>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</si>
  <si>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</si>
  <si>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</si>
  <si>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</si>
  <si>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</si>
  <si>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</si>
  <si>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</si>
  <si>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</si>
  <si>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</si>
  <si>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</si>
  <si>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</si>
  <si>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</si>
  <si>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</si>
  <si>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</si>
  <si>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</si>
  <si>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</si>
  <si>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</si>
  <si>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</si>
  <si>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</si>
  <si>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</si>
  <si>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</si>
  <si>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</si>
  <si>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</si>
  <si>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</si>
  <si>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</si>
  <si>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</si>
  <si>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</si>
  <si>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</si>
  <si>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</si>
  <si>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</si>
  <si>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</si>
  <si>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</si>
  <si>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</si>
  <si>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</si>
  <si>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</si>
  <si>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</si>
  <si>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</si>
  <si>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</si>
  <si>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</si>
  <si>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</si>
  <si>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</si>
  <si>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</si>
  <si>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</si>
  <si>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</si>
  <si>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</si>
  <si>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</si>
  <si>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</si>
  <si>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</si>
  <si>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</si>
  <si>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</si>
  <si>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</si>
  <si>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</si>
  <si>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</si>
  <si>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</si>
  <si>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</si>
  <si>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</si>
  <si>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</si>
  <si>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</si>
  <si>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</si>
  <si>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</si>
  <si>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</si>
  <si>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</si>
  <si>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</si>
  <si>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</si>
  <si>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</si>
  <si>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</si>
  <si>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</si>
  <si>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</si>
  <si>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</si>
  <si>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</si>
  <si>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</si>
  <si>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</si>
  <si>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</si>
  <si>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</si>
  <si>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</si>
  <si>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</si>
  <si>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</si>
  <si>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</si>
  <si>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</si>
  <si>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</si>
  <si>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</si>
  <si>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</si>
  <si>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</si>
  <si>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</si>
  <si>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</si>
  <si>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</si>
  <si>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</si>
  <si>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</si>
  <si>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</si>
  <si>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</si>
  <si>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</si>
  <si>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</si>
  <si>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</si>
  <si>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</si>
  <si>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</si>
  <si>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</si>
  <si>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</si>
  <si>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</si>
  <si>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</si>
  <si>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</si>
  <si>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</si>
  <si>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</si>
  <si>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</si>
  <si>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</si>
  <si>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</si>
  <si>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</si>
  <si>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</si>
  <si>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</si>
  <si>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</si>
  <si>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</si>
  <si>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</si>
  <si>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</si>
  <si>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</si>
  <si>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</si>
  <si>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</si>
  <si>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</si>
  <si>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</si>
  <si>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</si>
  <si>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</si>
  <si>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</si>
  <si>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</si>
  <si>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</si>
  <si>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</si>
  <si>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</si>
  <si>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</si>
  <si>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</si>
  <si>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</si>
  <si>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</si>
  <si>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</si>
  <si>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</si>
  <si>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</si>
  <si>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</si>
  <si>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</si>
  <si>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</si>
  <si>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</si>
  <si>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</si>
  <si>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</si>
  <si>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</si>
  <si>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</si>
  <si>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</si>
  <si>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</si>
  <si>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</si>
  <si>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</si>
  <si>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</si>
  <si>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</si>
  <si>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</si>
  <si>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</si>
  <si>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</si>
  <si>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</si>
  <si>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</si>
  <si>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</si>
  <si>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</si>
  <si>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</si>
  <si>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</si>
  <si>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</si>
  <si>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</si>
  <si>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</si>
  <si>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</si>
  <si>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</si>
  <si>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</si>
  <si>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</si>
  <si>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</si>
  <si>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</si>
  <si>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</si>
  <si>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</si>
  <si>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</si>
  <si>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</si>
  <si>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</si>
  <si>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</si>
  <si>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</si>
  <si>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</si>
  <si>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</si>
  <si>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</si>
  <si>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</si>
  <si>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</si>
  <si>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</si>
  <si>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</si>
  <si>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</si>
  <si>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</si>
  <si>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</si>
  <si>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</si>
  <si>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</si>
  <si>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</si>
  <si>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</si>
  <si>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</si>
  <si>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</si>
  <si>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</si>
  <si>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</si>
  <si>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</si>
  <si>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</si>
  <si>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</si>
  <si>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</si>
  <si>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</si>
  <si>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</si>
  <si>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</si>
  <si>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</si>
  <si>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</si>
  <si>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</si>
  <si>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</si>
  <si>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</si>
  <si>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</si>
  <si>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</si>
  <si>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</si>
  <si>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</si>
  <si>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</si>
  <si>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</si>
  <si>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</si>
  <si>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</si>
  <si>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</si>
  <si>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</si>
  <si>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</si>
  <si>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</si>
  <si>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</si>
  <si>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</si>
  <si>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</si>
  <si>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</si>
  <si>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</si>
  <si>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</si>
  <si>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</si>
  <si>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</si>
  <si>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</si>
  <si>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</si>
  <si>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</si>
  <si>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</si>
  <si>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</si>
  <si>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</si>
  <si>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</si>
  <si>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</si>
  <si>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</si>
  <si>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</si>
  <si>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</si>
  <si>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</si>
  <si>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</si>
  <si>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</si>
  <si>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</si>
  <si>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</si>
  <si>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</si>
  <si>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</si>
  <si>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</si>
  <si>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</si>
  <si>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</si>
  <si>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</si>
  <si>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</si>
  <si>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</si>
  <si>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</si>
  <si>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</si>
  <si>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</si>
  <si>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</si>
  <si>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</si>
  <si>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</si>
  <si>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</si>
  <si>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</si>
  <si>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</si>
  <si>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</si>
  <si>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</si>
  <si>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</si>
  <si>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</si>
  <si>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</si>
  <si>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</si>
  <si>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</si>
  <si>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</si>
  <si>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</si>
  <si>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</si>
  <si>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</si>
  <si>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</si>
  <si>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</si>
  <si>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</si>
  <si>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</si>
  <si>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</si>
  <si>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</si>
  <si>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</si>
  <si>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</si>
  <si>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</si>
  <si>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</si>
  <si>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</si>
  <si>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</si>
  <si>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</si>
  <si>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</si>
  <si>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</si>
  <si>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</si>
  <si>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</si>
  <si>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</si>
  <si>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</si>
  <si>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</si>
  <si>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</si>
  <si>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</si>
  <si>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</si>
  <si>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</si>
  <si>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</si>
  <si>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</si>
  <si>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</si>
  <si>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</si>
  <si>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</si>
  <si>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</si>
  <si>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</si>
  <si>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</si>
  <si>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</si>
  <si>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</si>
  <si>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</si>
  <si>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</si>
  <si>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</si>
  <si>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</si>
  <si>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</si>
  <si>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</si>
  <si>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</si>
  <si>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</si>
  <si>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</si>
  <si>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</si>
  <si>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</si>
  <si>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</si>
  <si>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</si>
  <si>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</si>
  <si>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</si>
  <si>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</si>
  <si>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</si>
  <si>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</si>
  <si>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</si>
  <si>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</si>
  <si>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</si>
  <si>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</si>
  <si>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</si>
  <si>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</si>
  <si>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</si>
  <si>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</si>
  <si>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</si>
  <si>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</si>
  <si>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</si>
  <si>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</si>
  <si>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</si>
  <si>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</si>
  <si>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</si>
  <si>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</si>
  <si>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</si>
  <si>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</si>
  <si>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</si>
  <si>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</si>
  <si>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</si>
  <si>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</si>
  <si>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</si>
  <si>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</si>
  <si>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</si>
  <si>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</si>
  <si>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</si>
  <si>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</si>
  <si>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</si>
  <si>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</si>
  <si>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</si>
  <si>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</si>
  <si>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</si>
  <si>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</si>
  <si>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</si>
  <si>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</si>
  <si>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</si>
  <si>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</si>
  <si>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</si>
  <si>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</si>
  <si>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</si>
  <si>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</si>
  <si>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</si>
  <si>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</si>
  <si>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</si>
  <si>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</si>
  <si>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</si>
  <si>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</si>
  <si>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</si>
  <si>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</si>
  <si>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</si>
  <si>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</si>
  <si>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</si>
  <si>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</si>
  <si>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</si>
  <si>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</si>
  <si>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</si>
  <si>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</si>
  <si>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</si>
  <si>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</si>
  <si>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</si>
  <si>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</si>
  <si>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</si>
  <si>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</si>
  <si>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</si>
  <si>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</si>
  <si>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</si>
  <si>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</si>
  <si>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</si>
  <si>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</si>
  <si>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</si>
  <si>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</si>
  <si>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</si>
  <si>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</si>
  <si>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</si>
  <si>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</si>
  <si>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</si>
  <si>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</si>
  <si>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</si>
  <si>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</si>
  <si>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</si>
  <si>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</si>
  <si>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</si>
  <si>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</si>
  <si>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</si>
  <si>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</si>
  <si>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</si>
  <si>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</si>
  <si>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</si>
  <si>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</si>
  <si>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</si>
  <si>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</si>
  <si>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</si>
  <si>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</si>
  <si>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</si>
  <si>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</si>
  <si>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</si>
  <si>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</si>
  <si>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</si>
  <si>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</si>
  <si>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</si>
  <si>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</si>
  <si>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</si>
  <si>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</si>
  <si>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</si>
  <si>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</si>
  <si>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</si>
  <si>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</si>
  <si>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</si>
  <si>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</si>
  <si>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</si>
  <si>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</si>
  <si>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</si>
  <si>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</si>
  <si>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</si>
  <si>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</si>
  <si>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</si>
  <si>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</si>
  <si>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</si>
  <si>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</si>
  <si>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</si>
  <si>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</si>
  <si>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</si>
  <si>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</si>
  <si>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</si>
  <si>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</si>
  <si>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</si>
  <si>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</si>
  <si>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</si>
  <si>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</si>
  <si>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</si>
  <si>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</si>
  <si>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</si>
  <si>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</si>
  <si>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</si>
  <si>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</si>
  <si>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</si>
  <si>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</si>
  <si>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</si>
  <si>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</si>
  <si>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</si>
  <si>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</si>
  <si>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</si>
  <si>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</si>
  <si>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</si>
  <si>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</si>
  <si>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</si>
  <si>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</si>
  <si>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</si>
  <si>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</si>
  <si>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</si>
  <si>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</si>
  <si>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</si>
  <si>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</si>
  <si>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</si>
  <si>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</si>
  <si>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</si>
  <si>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</si>
  <si>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</si>
  <si>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</si>
  <si>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</si>
  <si>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</si>
  <si>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</si>
  <si>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</si>
  <si>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</si>
  <si>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</si>
  <si>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</si>
  <si>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</si>
  <si>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</si>
  <si>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</si>
  <si>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</si>
  <si>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</si>
  <si>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</si>
  <si>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</si>
  <si>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</si>
  <si>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</si>
  <si>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</si>
  <si>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</si>
  <si>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</si>
  <si>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</si>
  <si>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</si>
  <si>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</si>
  <si>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</si>
  <si>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</si>
  <si>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</si>
  <si>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</si>
  <si>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</si>
  <si>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</si>
  <si>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</si>
  <si>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</si>
  <si>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</si>
  <si>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</si>
  <si>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</si>
  <si>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</si>
  <si>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</si>
  <si>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</si>
  <si>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</si>
  <si>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</si>
  <si>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</si>
  <si>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</si>
  <si>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</si>
  <si>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</si>
  <si>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</si>
  <si>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</si>
  <si>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</si>
  <si>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</si>
  <si>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</si>
  <si>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</si>
  <si>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</si>
  <si>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</si>
  <si>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</si>
  <si>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</si>
  <si>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</si>
  <si>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</si>
  <si>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</si>
  <si>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</si>
  <si>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</si>
  <si>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</si>
  <si>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</si>
  <si>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</si>
  <si>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</si>
  <si>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</si>
  <si>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</si>
  <si>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</si>
  <si>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</si>
  <si>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</si>
  <si>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</si>
  <si>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</si>
  <si>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</si>
  <si>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</si>
  <si>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</si>
  <si>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</si>
  <si>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</si>
  <si>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</si>
  <si>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</si>
  <si>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</si>
  <si>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</si>
  <si>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</si>
  <si>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</si>
  <si>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</si>
  <si>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</si>
  <si>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</si>
  <si>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</si>
  <si>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</si>
  <si>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</si>
  <si>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</si>
  <si>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</si>
  <si>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</si>
  <si>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</si>
  <si>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</si>
  <si>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</si>
  <si>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</si>
  <si>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</si>
  <si>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</si>
  <si>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</si>
  <si>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</si>
  <si>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</si>
  <si>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</si>
  <si>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</si>
  <si>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</si>
  <si>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</si>
  <si>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</si>
  <si>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</si>
  <si>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</si>
  <si>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</si>
  <si>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</si>
  <si>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</si>
  <si>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</si>
  <si>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</si>
  <si>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</si>
  <si>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</si>
  <si>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</si>
  <si>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</si>
  <si>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</si>
  <si>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</si>
  <si>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</si>
  <si>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</si>
  <si>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</si>
  <si>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</si>
  <si>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</si>
  <si>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</si>
  <si>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</si>
  <si>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</si>
  <si>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</si>
  <si>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</si>
  <si>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</si>
  <si>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</si>
  <si>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</si>
  <si>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</si>
  <si>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</si>
  <si>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</si>
  <si>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</si>
  <si>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</si>
  <si>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</si>
  <si>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</si>
  <si>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</si>
  <si>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</si>
  <si>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</si>
  <si>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</si>
  <si>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</si>
  <si>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</si>
  <si>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</si>
  <si>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</si>
  <si>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</si>
  <si>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</si>
  <si>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</si>
  <si>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</si>
  <si>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</si>
  <si>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</si>
  <si>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</si>
  <si>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</si>
  <si>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</si>
  <si>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</si>
  <si>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</si>
  <si>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</si>
  <si>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</si>
  <si>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</si>
  <si>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</si>
  <si>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</si>
  <si>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</si>
  <si>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</si>
  <si>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</si>
  <si>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</si>
  <si>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</si>
  <si>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</si>
  <si>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</si>
  <si>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</si>
  <si>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</si>
  <si>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</si>
  <si>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</si>
  <si>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</si>
  <si>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</si>
  <si>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</si>
  <si>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</si>
  <si>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</si>
  <si>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</si>
  <si>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</si>
  <si>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</si>
  <si>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</si>
  <si>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</si>
  <si>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</si>
  <si>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</si>
  <si>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</si>
  <si>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</si>
  <si>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</si>
  <si>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</si>
  <si>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</si>
  <si>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</si>
  <si>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</si>
  <si>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</si>
  <si>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</si>
  <si>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</si>
  <si>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</si>
  <si>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</si>
  <si>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</si>
  <si>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</si>
  <si>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</si>
  <si>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</si>
  <si>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</si>
  <si>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</si>
  <si>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</si>
  <si>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</si>
  <si>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</si>
  <si>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</si>
  <si>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</si>
  <si>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</si>
  <si>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</si>
  <si>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</si>
  <si>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</si>
  <si>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</si>
  <si>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</si>
  <si>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</si>
  <si>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</si>
  <si>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</si>
  <si>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</si>
  <si>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</si>
  <si>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</si>
  <si>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</si>
  <si>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</si>
  <si>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</si>
  <si>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</si>
  <si>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</si>
  <si>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</si>
  <si>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</si>
  <si>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</si>
  <si>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</si>
  <si>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</si>
  <si>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</si>
  <si>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</si>
  <si>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</si>
  <si>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</si>
  <si>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</si>
  <si>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</si>
  <si>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</si>
  <si>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</si>
  <si>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</si>
  <si>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</si>
  <si>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</si>
  <si>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</si>
  <si>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</si>
  <si>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</si>
  <si>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</si>
  <si>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</si>
  <si>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</si>
  <si>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</si>
  <si>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</si>
  <si>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</si>
  <si>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</si>
  <si>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</si>
  <si>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</si>
  <si>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</si>
  <si>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</si>
  <si>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</si>
  <si>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</si>
  <si>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</si>
  <si>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</si>
  <si>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</si>
  <si>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</si>
  <si>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</si>
  <si>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</si>
  <si>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</si>
  <si>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</si>
  <si>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</si>
  <si>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</si>
  <si>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</si>
  <si>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</si>
  <si>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</si>
  <si>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</si>
  <si>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</si>
  <si>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</si>
  <si>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</si>
  <si>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</si>
  <si>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</si>
  <si>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</si>
  <si>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</si>
  <si>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</si>
  <si>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</si>
  <si>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</si>
  <si>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</si>
  <si>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</si>
  <si>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</si>
  <si>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</si>
  <si>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</si>
  <si>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</si>
  <si>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</si>
  <si>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</si>
  <si>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</si>
  <si>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</si>
  <si>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</si>
  <si>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</si>
  <si>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</si>
  <si>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</si>
  <si>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</si>
  <si>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</si>
  <si>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</si>
  <si>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</si>
  <si>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</si>
  <si>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</si>
  <si>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</si>
  <si>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</si>
  <si>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</si>
  <si>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</si>
  <si>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</si>
  <si>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</si>
  <si>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</si>
  <si>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</si>
  <si>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</si>
  <si>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</si>
  <si>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</si>
  <si>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</si>
  <si>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</si>
  <si>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</si>
  <si>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</si>
  <si>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</si>
  <si>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</si>
  <si>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</si>
  <si>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</si>
  <si>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</si>
  <si>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</si>
  <si>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</si>
  <si>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</si>
  <si>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</si>
  <si>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</si>
  <si>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</si>
  <si>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</si>
  <si>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</si>
  <si>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</si>
  <si>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</si>
  <si>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</si>
  <si>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</si>
  <si>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</si>
  <si>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</si>
  <si>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</si>
  <si>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</si>
  <si>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</si>
  <si>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</si>
  <si>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</si>
  <si>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</si>
  <si>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</si>
  <si>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</si>
  <si>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</si>
  <si>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</si>
  <si>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</si>
  <si>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</si>
  <si>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</si>
  <si>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</si>
  <si>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</si>
  <si>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</si>
  <si>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</si>
  <si>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</si>
  <si>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</si>
  <si>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</si>
  <si>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</si>
  <si>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</si>
  <si>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</si>
  <si>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</si>
  <si>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</si>
  <si>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</si>
  <si>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</si>
  <si>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</si>
  <si>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</si>
  <si>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</si>
  <si>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</si>
  <si>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</si>
  <si>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</si>
  <si>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</si>
  <si>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</si>
  <si>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</si>
  <si>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</si>
  <si>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</si>
  <si>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</si>
  <si>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</si>
  <si>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</si>
  <si>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</si>
  <si>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</si>
  <si>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</si>
  <si>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</si>
  <si>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</si>
  <si>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</si>
  <si>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</si>
  <si>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</si>
  <si>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</si>
  <si>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</si>
  <si>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</si>
  <si>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</si>
  <si>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</si>
  <si>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</si>
  <si>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</si>
  <si>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</si>
  <si>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</si>
  <si>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</si>
  <si>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</si>
  <si>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</si>
  <si>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</si>
  <si>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</si>
  <si>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</si>
  <si>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</si>
  <si>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</si>
  <si>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</si>
  <si>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</si>
  <si>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</si>
  <si>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</si>
  <si>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</si>
  <si>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</si>
  <si>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</si>
  <si>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</si>
  <si>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</si>
  <si>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</si>
  <si>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</si>
  <si>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</si>
  <si>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</si>
  <si>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</si>
  <si>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</si>
  <si>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</si>
  <si>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</si>
  <si>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</si>
  <si>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</si>
  <si>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</si>
  <si>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</si>
  <si>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</si>
  <si>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</si>
  <si>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</si>
  <si>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</si>
  <si>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</si>
  <si>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</si>
  <si>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</si>
  <si>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</si>
  <si>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</si>
  <si>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</si>
  <si>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</si>
  <si>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</si>
  <si>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</si>
  <si>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</si>
  <si>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</si>
  <si>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</si>
  <si>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</si>
  <si>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</si>
  <si>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</si>
  <si>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</si>
  <si>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</si>
  <si>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</si>
  <si>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</si>
  <si>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</si>
  <si>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</si>
  <si>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</si>
  <si>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</si>
  <si>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</si>
  <si>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</si>
  <si>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</si>
  <si>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</si>
  <si>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</si>
  <si>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</si>
  <si>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</si>
  <si>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</si>
  <si>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</si>
  <si>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</si>
  <si>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</si>
  <si>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</si>
  <si>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</si>
  <si>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</si>
  <si>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</si>
  <si>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</si>
  <si>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</si>
  <si>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</si>
  <si>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</si>
  <si>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</si>
  <si>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</si>
  <si>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</si>
  <si>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</si>
  <si>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</si>
  <si>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</si>
  <si>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</si>
  <si>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</si>
  <si>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</si>
  <si>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</si>
  <si>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</si>
  <si>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</si>
  <si>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</si>
  <si>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</si>
  <si>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</si>
  <si>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</si>
  <si>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</si>
  <si>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</si>
  <si>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</si>
  <si>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</si>
  <si>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</si>
  <si>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</si>
  <si>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</si>
  <si>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</si>
  <si>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</si>
  <si>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</si>
  <si>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</si>
  <si>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</si>
  <si>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</si>
  <si>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</si>
  <si>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</si>
  <si>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</si>
  <si>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</si>
  <si>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</si>
  <si>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</si>
  <si>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</si>
  <si>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</si>
  <si>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</si>
  <si>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</si>
  <si>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</si>
  <si>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</si>
  <si>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</si>
  <si>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</si>
  <si>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</si>
  <si>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</si>
  <si>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</si>
  <si>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</si>
  <si>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</si>
  <si>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</si>
  <si>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</si>
  <si>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</si>
  <si>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</si>
  <si>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</si>
  <si>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</si>
  <si>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</si>
  <si>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</si>
  <si>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</si>
  <si>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</si>
  <si>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</si>
  <si>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</si>
  <si>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</si>
  <si>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</si>
  <si>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</si>
  <si>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</si>
  <si>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</si>
  <si>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</si>
  <si>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</si>
  <si>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</si>
  <si>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</si>
  <si>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</si>
  <si>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</si>
  <si>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</si>
  <si>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</si>
  <si>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</si>
  <si>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</si>
  <si>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</si>
  <si>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</si>
  <si>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</si>
  <si>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</si>
  <si>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</si>
  <si>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</si>
  <si>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</si>
  <si>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</si>
  <si>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</si>
  <si>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</si>
  <si>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</si>
  <si>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</si>
  <si>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</si>
  <si>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</si>
  <si>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</si>
  <si>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</si>
  <si>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</si>
  <si>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</si>
  <si>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</si>
  <si>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</si>
  <si>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</si>
  <si>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</si>
  <si>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</si>
  <si>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</si>
  <si>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</si>
  <si>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</si>
  <si>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</si>
  <si>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</si>
  <si>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</si>
  <si>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</si>
  <si>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</si>
  <si>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</si>
  <si>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</si>
  <si>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</si>
  <si>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</si>
  <si>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</si>
  <si>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</si>
  <si>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</si>
  <si>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</si>
  <si>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</si>
  <si>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</si>
  <si>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</si>
  <si>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</si>
  <si>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</si>
  <si>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</si>
  <si>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</si>
  <si>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</si>
  <si>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</si>
  <si>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</si>
  <si>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</si>
  <si>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</si>
  <si>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</si>
  <si>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</si>
  <si>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</si>
  <si>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</si>
  <si>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</si>
  <si>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</si>
  <si>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</si>
  <si>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</si>
  <si>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</si>
  <si>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</si>
  <si>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</si>
  <si>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</si>
  <si>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</si>
  <si>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</si>
  <si>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</si>
  <si>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</si>
  <si>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</si>
  <si>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</si>
  <si>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</si>
  <si>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</si>
  <si>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</si>
  <si>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</si>
  <si>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</si>
  <si>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</si>
  <si>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</si>
  <si>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</si>
  <si>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</si>
  <si>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</si>
  <si>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</si>
  <si>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</si>
  <si>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</si>
  <si>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</si>
  <si>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</si>
  <si>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</si>
  <si>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</si>
  <si>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</si>
  <si>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</si>
  <si>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</si>
  <si>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</si>
  <si>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</si>
  <si>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</si>
  <si>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</si>
  <si>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</si>
  <si>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</si>
  <si>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</si>
  <si>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</si>
  <si>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</si>
  <si>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</si>
  <si>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</si>
  <si>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</si>
  <si>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</si>
  <si>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</si>
  <si>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</si>
  <si>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</si>
  <si>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</si>
  <si>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</si>
  <si>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</si>
  <si>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</si>
  <si>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</si>
  <si>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</si>
  <si>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</si>
  <si>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</si>
  <si>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</si>
  <si>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</si>
  <si>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</si>
  <si>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</si>
  <si>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</si>
  <si>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</si>
  <si>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</si>
  <si>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</si>
  <si>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</si>
  <si>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</si>
  <si>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</si>
  <si>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</si>
  <si>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</si>
  <si>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</si>
  <si>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</si>
  <si>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</si>
  <si>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</si>
  <si>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</si>
  <si>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</si>
  <si>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</si>
  <si>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</si>
  <si>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</si>
  <si>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</si>
  <si>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</si>
  <si>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</si>
  <si>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</si>
  <si>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</si>
  <si>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</si>
  <si>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</si>
  <si>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</si>
  <si>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</si>
  <si>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</si>
  <si>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</si>
  <si>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</si>
  <si>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</si>
  <si>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</si>
  <si>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</si>
  <si>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</si>
  <si>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</si>
  <si>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</si>
  <si>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</si>
  <si>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</si>
  <si>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</si>
  <si>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</si>
  <si>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</si>
  <si>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</si>
  <si>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</si>
  <si>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</si>
  <si>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</si>
  <si>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</si>
  <si>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</si>
  <si>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</si>
  <si>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</si>
  <si>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</si>
  <si>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</si>
  <si>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</si>
  <si>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</si>
  <si>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</si>
  <si>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</si>
  <si>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</si>
  <si>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</si>
  <si>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</si>
  <si>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</si>
  <si>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</si>
  <si>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</si>
  <si>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</si>
  <si>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</si>
  <si>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</si>
  <si>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</si>
  <si>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</si>
  <si>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</si>
  <si>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</si>
  <si>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</si>
  <si>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</si>
  <si>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</si>
  <si>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</si>
  <si>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</si>
  <si>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</si>
  <si>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</si>
  <si>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</si>
  <si>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</si>
  <si>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</si>
  <si>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</si>
  <si>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</si>
  <si>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</si>
  <si>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</si>
  <si>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</si>
  <si>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</si>
  <si>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</si>
  <si>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</si>
  <si>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</si>
  <si>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</si>
  <si>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</si>
  <si>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</si>
  <si>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</si>
  <si>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</si>
  <si>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</si>
  <si>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</si>
  <si>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</si>
  <si>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</si>
  <si>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</si>
  <si>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</si>
  <si>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</si>
  <si>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</si>
  <si>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</si>
  <si>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</si>
  <si>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</si>
  <si>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</si>
  <si>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</si>
  <si>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</si>
  <si>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</si>
  <si>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</si>
  <si>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</si>
  <si>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</si>
  <si>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</si>
  <si>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</si>
  <si>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</si>
  <si>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</si>
  <si>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</si>
  <si>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</si>
  <si>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</si>
  <si>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</si>
  <si>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</si>
  <si>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</si>
  <si>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</si>
  <si>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</si>
  <si>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</si>
  <si>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</si>
  <si>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</si>
  <si>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</si>
  <si>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</si>
  <si>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</si>
  <si>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</si>
  <si>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</si>
  <si>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</si>
  <si>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</si>
  <si>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</si>
  <si>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</si>
  <si>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</si>
  <si>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</si>
  <si>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</si>
  <si>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</si>
  <si>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</si>
  <si>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</si>
  <si>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</si>
  <si>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</si>
  <si>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</si>
  <si>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</si>
  <si>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</si>
  <si>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</si>
  <si>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</si>
  <si>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</si>
  <si>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</si>
  <si>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</si>
  <si>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</si>
  <si>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</si>
  <si>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</si>
  <si>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</si>
  <si>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</si>
  <si>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</si>
  <si>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</si>
  <si>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</si>
  <si>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</si>
  <si>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</si>
  <si>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</si>
  <si>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</si>
  <si>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</si>
  <si>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</si>
  <si>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</si>
  <si>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</si>
  <si>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</si>
  <si>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</si>
  <si>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</si>
  <si>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</si>
  <si>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</si>
  <si>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</si>
  <si>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</si>
  <si>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</si>
  <si>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</si>
  <si>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</si>
  <si>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</si>
  <si>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</si>
  <si>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</si>
  <si>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</si>
  <si>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</si>
  <si>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</si>
  <si>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</si>
  <si>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</si>
  <si>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</si>
  <si>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</si>
  <si>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</si>
  <si>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</si>
  <si>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</si>
  <si>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</si>
  <si>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</si>
  <si>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</si>
  <si>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</si>
  <si>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</si>
  <si>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</si>
  <si>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</si>
  <si>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</si>
  <si>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</si>
  <si>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</si>
  <si>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</si>
  <si>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</si>
  <si>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</si>
  <si>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</si>
  <si>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</si>
  <si>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</si>
  <si>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</si>
  <si>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</si>
  <si>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</si>
  <si>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</si>
  <si>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</si>
  <si>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</si>
  <si>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</si>
  <si>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</si>
  <si>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</si>
  <si>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</si>
  <si>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</si>
  <si>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</si>
  <si>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</si>
  <si>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</si>
  <si>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</si>
  <si>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</si>
  <si>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</si>
  <si>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</si>
  <si>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</si>
  <si>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</si>
  <si>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</si>
  <si>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</si>
  <si>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</si>
  <si>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</si>
  <si>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</si>
  <si>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</si>
  <si>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</si>
  <si>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</si>
  <si>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</si>
  <si>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</si>
  <si>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</si>
  <si>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</si>
  <si>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</si>
  <si>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</si>
  <si>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</si>
  <si>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</si>
  <si>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</si>
  <si>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</si>
  <si>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</si>
  <si>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</si>
  <si>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</si>
  <si>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</si>
  <si>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</si>
  <si>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</si>
  <si>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</si>
  <si>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</si>
  <si>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</si>
  <si>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</si>
  <si>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</si>
  <si>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</si>
  <si>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</si>
  <si>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</si>
  <si>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</si>
  <si>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</si>
  <si>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</si>
  <si>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</si>
  <si>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</si>
  <si>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</si>
  <si>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</si>
  <si>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</si>
  <si>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</si>
  <si>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</si>
  <si>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</si>
  <si>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</si>
  <si>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</si>
  <si>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</si>
  <si>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</si>
  <si>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</si>
  <si>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</si>
  <si>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</si>
  <si>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</si>
  <si>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</si>
  <si>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</si>
  <si>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</si>
  <si>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</si>
  <si>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</si>
  <si>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</si>
  <si>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</si>
  <si>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</si>
  <si>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</si>
  <si>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</si>
  <si>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</si>
  <si>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</si>
  <si>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</si>
  <si>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</si>
  <si>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</si>
  <si>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</si>
  <si>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</si>
  <si>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</si>
  <si>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</si>
  <si>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</si>
  <si>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</si>
  <si>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</si>
  <si>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</si>
  <si>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</si>
  <si>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</si>
  <si>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</si>
  <si>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</si>
  <si>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</si>
  <si>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</si>
  <si>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</si>
  <si>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</si>
  <si>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</si>
  <si>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</si>
  <si>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</si>
  <si>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</si>
  <si>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</si>
  <si>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</si>
  <si>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</si>
  <si>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</si>
  <si>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</si>
  <si>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</si>
  <si>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</si>
  <si>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</si>
  <si>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</si>
  <si>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</si>
  <si>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</si>
  <si>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</si>
  <si>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</si>
  <si>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</si>
  <si>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</si>
  <si>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</si>
  <si>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</si>
  <si>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</si>
  <si>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</si>
  <si>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</si>
  <si>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</si>
  <si>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</si>
  <si>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</si>
  <si>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</si>
  <si>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</si>
  <si>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</si>
  <si>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</si>
  <si>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</si>
  <si>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</si>
  <si>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</si>
  <si>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</si>
  <si>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</si>
  <si>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</si>
  <si>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</si>
  <si>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</si>
  <si>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</si>
  <si>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</si>
  <si>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</si>
  <si>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</si>
  <si>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</si>
  <si>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</si>
  <si>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</si>
  <si>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</si>
  <si>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</si>
  <si>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</si>
  <si>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</si>
  <si>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</si>
  <si>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</si>
  <si>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</si>
  <si>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</si>
  <si>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</si>
  <si>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</si>
  <si>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</si>
  <si>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</si>
  <si>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</si>
  <si>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</si>
  <si>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</si>
  <si>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</si>
  <si>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</si>
  <si>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</si>
  <si>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</si>
  <si>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</si>
  <si>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</si>
  <si>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</si>
  <si>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</si>
  <si>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</si>
  <si>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</si>
  <si>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</si>
  <si>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</si>
  <si>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</si>
  <si>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</si>
  <si>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</si>
  <si>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</si>
  <si>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</si>
  <si>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</si>
  <si>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</si>
  <si>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</si>
  <si>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</si>
  <si>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</si>
  <si>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</si>
  <si>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</si>
  <si>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</si>
  <si>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</si>
  <si>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</si>
  <si>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</si>
  <si>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</si>
  <si>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</si>
  <si>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</si>
  <si>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</si>
  <si>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</si>
  <si>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</si>
  <si>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</si>
  <si>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</si>
  <si>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</si>
  <si>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</si>
  <si>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</si>
  <si>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</si>
  <si>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</si>
  <si>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</si>
  <si>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</si>
  <si>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</si>
  <si>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</si>
  <si>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</si>
  <si>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</si>
  <si>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</si>
  <si>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</si>
  <si>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</si>
  <si>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</si>
  <si>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</si>
  <si>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</si>
  <si>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</si>
  <si>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</si>
  <si>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</si>
  <si>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</si>
  <si>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</si>
  <si>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</si>
  <si>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</si>
  <si>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</si>
  <si>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</si>
  <si>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</si>
  <si>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</si>
  <si>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</si>
  <si>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</si>
  <si>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</si>
  <si>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</si>
  <si>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</si>
  <si>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</si>
  <si>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</si>
  <si>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</si>
  <si>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</si>
  <si>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</si>
  <si>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</si>
  <si>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</si>
  <si>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</si>
  <si>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</si>
  <si>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</si>
  <si>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</si>
  <si>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</si>
  <si>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</si>
  <si>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</si>
  <si>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</si>
  <si>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</si>
  <si>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</si>
  <si>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</si>
  <si>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</si>
  <si>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</si>
  <si>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</si>
  <si>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</si>
  <si>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</si>
  <si>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</si>
  <si>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</si>
  <si>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</si>
  <si>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</si>
  <si>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</si>
  <si>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</si>
  <si>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</si>
  <si>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</si>
  <si>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</si>
  <si>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</si>
  <si>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</si>
  <si>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</si>
  <si>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</si>
  <si>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</si>
  <si>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</si>
  <si>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</si>
  <si>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</si>
  <si>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</si>
  <si>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</si>
  <si>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</si>
  <si>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</si>
  <si>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</si>
  <si>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</si>
  <si>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</si>
  <si>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</si>
  <si>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</si>
  <si>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</si>
  <si>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</si>
  <si>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</si>
  <si>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</si>
  <si>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</si>
  <si>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</si>
  <si>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</si>
  <si>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</si>
  <si>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</si>
  <si>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</si>
  <si>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</si>
  <si>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</si>
  <si>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</si>
  <si>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</si>
  <si>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</si>
  <si>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</si>
  <si>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</si>
  <si>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</si>
  <si>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</si>
  <si>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</si>
  <si>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</si>
  <si>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</si>
  <si>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</si>
  <si>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</si>
  <si>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</si>
  <si>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</si>
  <si>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</si>
  <si>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</si>
  <si>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</si>
  <si>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</si>
  <si>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</si>
  <si>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</si>
  <si>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</si>
  <si>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</si>
  <si>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</si>
  <si>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</si>
  <si>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</si>
  <si>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</si>
  <si>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</si>
  <si>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</si>
  <si>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</si>
  <si>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</si>
  <si>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</si>
  <si>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</si>
  <si>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</si>
  <si>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</si>
  <si>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</si>
  <si>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</si>
  <si>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</si>
  <si>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</si>
  <si>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</si>
  <si>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</si>
  <si>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</si>
  <si>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</si>
  <si>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</si>
  <si>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</si>
  <si>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</si>
  <si>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</si>
  <si>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</si>
  <si>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</si>
  <si>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</si>
  <si>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</si>
  <si>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</si>
  <si>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</si>
  <si>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</si>
  <si>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</si>
  <si>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</si>
  <si>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</si>
  <si>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</si>
  <si>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</si>
  <si>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</si>
  <si>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</si>
  <si>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</si>
  <si>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</si>
  <si>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</si>
  <si>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</si>
  <si>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</si>
  <si>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</si>
  <si>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</si>
  <si>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</si>
  <si>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</si>
  <si>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</si>
  <si>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</si>
  <si>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</si>
  <si>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</si>
  <si>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</si>
  <si>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</si>
  <si>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</si>
  <si>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</si>
  <si>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</si>
  <si>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</si>
  <si>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</si>
  <si>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</si>
  <si>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</si>
  <si>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</si>
  <si>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</si>
  <si>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</si>
  <si>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</si>
  <si>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</si>
  <si>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</si>
  <si>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</si>
  <si>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</si>
  <si>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</si>
  <si>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</si>
  <si>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</si>
  <si>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</si>
  <si>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</si>
  <si>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</si>
  <si>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</si>
  <si>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</si>
  <si>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</si>
  <si>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</si>
  <si>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</si>
  <si>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</si>
  <si>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</si>
  <si>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</si>
  <si>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</si>
  <si>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</si>
  <si>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</si>
  <si>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</si>
  <si>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</si>
  <si>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</si>
  <si>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</si>
  <si>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</si>
  <si>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</si>
  <si>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</si>
  <si>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</si>
  <si>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</si>
  <si>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</si>
  <si>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</si>
  <si>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</si>
  <si>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</si>
  <si>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</si>
  <si>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</si>
  <si>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</si>
  <si>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</si>
  <si>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</si>
  <si>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</si>
  <si>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</si>
  <si>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</si>
  <si>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</si>
  <si>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</si>
  <si>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</si>
  <si>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</si>
  <si>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</si>
  <si>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</si>
  <si>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</si>
  <si>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</si>
  <si>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</si>
  <si>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</si>
  <si>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</si>
  <si>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</si>
  <si>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</si>
  <si>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</si>
  <si>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</si>
  <si>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</si>
  <si>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</si>
  <si>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</si>
  <si>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</si>
  <si>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</si>
  <si>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</si>
  <si>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</si>
  <si>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</si>
  <si>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</si>
  <si>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</si>
  <si>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</si>
  <si>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</si>
  <si>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</si>
  <si>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</si>
  <si>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</si>
  <si>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</si>
  <si>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</si>
  <si>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</si>
  <si>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</si>
  <si>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</si>
  <si>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</si>
  <si>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</si>
  <si>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</si>
  <si>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</si>
  <si>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</si>
  <si>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</si>
  <si>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</si>
  <si>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</si>
  <si>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</si>
  <si>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</si>
  <si>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</si>
  <si>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</si>
  <si>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</si>
  <si>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</si>
  <si>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</si>
  <si>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</si>
  <si>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</si>
  <si>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</si>
  <si>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</si>
  <si>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</si>
  <si>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</si>
  <si>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</si>
  <si>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</si>
  <si>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</si>
  <si>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</si>
  <si>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</si>
  <si>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</si>
  <si>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</si>
  <si>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</si>
  <si>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</si>
  <si>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</si>
  <si>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</si>
  <si>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</si>
  <si>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</si>
  <si>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</si>
  <si>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</si>
  <si>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</si>
  <si>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</si>
  <si>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</si>
  <si>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</si>
  <si>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</si>
  <si>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</si>
  <si>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</si>
  <si>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</si>
  <si>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</si>
  <si>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</si>
  <si>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</si>
  <si>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</si>
  <si>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</si>
  <si>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</si>
  <si>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</si>
  <si>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</si>
  <si>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</si>
  <si>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</si>
  <si>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</si>
  <si>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</si>
  <si>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</si>
  <si>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</si>
  <si>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</si>
  <si>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</si>
  <si>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</si>
  <si>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</si>
  <si>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</si>
  <si>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</si>
  <si>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</si>
  <si>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</si>
  <si>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</si>
  <si>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</si>
  <si>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</si>
  <si>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</si>
  <si>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</si>
  <si>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</si>
  <si>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</si>
  <si>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</si>
  <si>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</si>
  <si>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</si>
  <si>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</si>
  <si>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</si>
  <si>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</si>
  <si>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</si>
  <si>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</si>
  <si>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</si>
  <si>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</si>
  <si>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</si>
  <si>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</si>
  <si>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</si>
  <si>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</si>
  <si>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</si>
  <si>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</si>
  <si>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</si>
  <si>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</si>
  <si>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</si>
  <si>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</si>
  <si>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</si>
  <si>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</si>
  <si>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</si>
  <si>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</si>
  <si>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</si>
  <si>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</si>
  <si>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</si>
  <si>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</si>
  <si>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</si>
  <si>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</si>
  <si>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</si>
  <si>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</si>
  <si>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</si>
  <si>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</si>
  <si>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</si>
  <si>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</si>
  <si>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</si>
  <si>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</si>
  <si>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</si>
  <si>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</si>
  <si>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</si>
  <si>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</si>
  <si>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</si>
  <si>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</si>
  <si>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</si>
  <si>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</si>
  <si>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</si>
  <si>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</si>
  <si>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</si>
  <si>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</si>
  <si>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</si>
  <si>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</si>
  <si>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</si>
  <si>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</si>
  <si>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</si>
  <si>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</si>
  <si>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</si>
  <si>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</si>
  <si>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</si>
  <si>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</si>
  <si>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</si>
  <si>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</si>
  <si>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</si>
  <si>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</si>
  <si>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</si>
  <si>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</si>
  <si>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</si>
  <si>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</si>
  <si>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</si>
  <si>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</si>
  <si>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</si>
  <si>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</si>
  <si>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</si>
  <si>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</si>
  <si>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</si>
  <si>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</si>
  <si>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</si>
  <si>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</si>
  <si>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</si>
  <si>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</si>
  <si>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</si>
  <si>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</si>
  <si>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</si>
  <si>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</si>
  <si>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</si>
  <si>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</si>
  <si>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</si>
  <si>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</si>
  <si>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</si>
  <si>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</si>
  <si>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</si>
  <si>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</si>
  <si>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</si>
  <si>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</si>
  <si>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</si>
  <si>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</si>
  <si>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</si>
  <si>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</si>
  <si>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</si>
  <si>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</si>
  <si>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</si>
  <si>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</si>
  <si>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</si>
  <si>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</si>
  <si>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</si>
  <si>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</si>
  <si>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</si>
  <si>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</si>
  <si>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</si>
  <si>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</si>
  <si>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</si>
  <si>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</si>
  <si>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</si>
  <si>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</si>
  <si>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</si>
  <si>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</si>
  <si>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</si>
  <si>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</si>
  <si>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</si>
  <si>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</si>
  <si>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</si>
  <si>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</si>
  <si>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</si>
  <si>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</si>
  <si>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</si>
  <si>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</si>
  <si>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</si>
  <si>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</si>
  <si>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</si>
  <si>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</si>
  <si>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</si>
  <si>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</si>
  <si>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</si>
  <si>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</si>
  <si>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</si>
  <si>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</si>
  <si>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</si>
  <si>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</si>
  <si>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</si>
  <si>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</si>
  <si>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</si>
  <si>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</si>
  <si>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</si>
  <si>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</si>
  <si>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</si>
  <si>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</si>
  <si>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</si>
  <si>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</si>
  <si>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</si>
  <si>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</si>
  <si>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</si>
  <si>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</si>
  <si>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</si>
  <si>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</si>
  <si>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</si>
  <si>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</si>
  <si>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</si>
  <si>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</si>
  <si>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</si>
  <si>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</si>
  <si>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</si>
  <si>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</si>
  <si>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</si>
  <si>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</si>
  <si>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</si>
  <si>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</si>
  <si>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</si>
  <si>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</si>
  <si>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</si>
  <si>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</si>
  <si>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</si>
  <si>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</si>
  <si>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</si>
  <si>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</si>
  <si>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</si>
  <si>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</si>
  <si>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</si>
  <si>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</si>
  <si>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</si>
  <si>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</si>
  <si>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</si>
  <si>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</si>
  <si>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</si>
  <si>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</si>
  <si>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</si>
  <si>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</si>
  <si>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</si>
  <si>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</si>
  <si>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</si>
  <si>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</si>
  <si>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</si>
  <si>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</si>
  <si>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</si>
  <si>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</si>
  <si>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</si>
  <si>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</si>
  <si>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</si>
  <si>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</si>
  <si>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</si>
  <si>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</si>
  <si>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</si>
  <si>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</si>
  <si>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</si>
  <si>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</si>
  <si>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</si>
  <si>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</si>
  <si>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</si>
  <si>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</si>
  <si>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</si>
  <si>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</si>
  <si>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</si>
  <si>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</si>
  <si>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</si>
  <si>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</si>
  <si>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</si>
  <si>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</si>
  <si>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</si>
  <si>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</si>
  <si>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</si>
  <si>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</si>
  <si>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</si>
  <si>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</si>
  <si>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</si>
  <si>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</si>
  <si>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</si>
  <si>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</si>
  <si>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</si>
  <si>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</si>
  <si>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</si>
  <si>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</si>
  <si>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</si>
  <si>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</si>
  <si>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</si>
  <si>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</si>
  <si>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</si>
  <si>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</si>
  <si>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</si>
  <si>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</si>
  <si>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</si>
  <si>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</si>
  <si>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</si>
  <si>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</si>
  <si>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</si>
  <si>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</si>
  <si>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</si>
  <si>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</si>
  <si>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</si>
  <si>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</si>
  <si>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</si>
  <si>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</si>
  <si>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</si>
  <si>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</si>
  <si>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</si>
  <si>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</si>
  <si>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</si>
  <si>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</si>
  <si>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</si>
  <si>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</si>
  <si>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</si>
  <si>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</si>
  <si>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</si>
  <si>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</si>
  <si>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</si>
  <si>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</si>
  <si>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</si>
  <si>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</si>
  <si>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</si>
  <si>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</si>
  <si>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</si>
  <si>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</si>
  <si>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</si>
  <si>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</si>
  <si>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</si>
  <si>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</si>
  <si>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</si>
  <si>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</si>
  <si>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</si>
  <si>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</si>
  <si>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</si>
  <si>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</si>
  <si>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</si>
  <si>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</si>
  <si>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</si>
  <si>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</si>
  <si>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</si>
  <si>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</si>
  <si>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</si>
  <si>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</si>
  <si>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</si>
  <si>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</si>
  <si>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</si>
  <si>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</si>
  <si>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</si>
  <si>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</si>
  <si>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</si>
  <si>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</si>
  <si>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</si>
  <si>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</si>
  <si>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</si>
  <si>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</si>
  <si>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</si>
  <si>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</si>
  <si>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</si>
  <si>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</si>
  <si>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</si>
  <si>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</si>
  <si>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</si>
  <si>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</si>
  <si>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</si>
  <si>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</si>
  <si>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</si>
  <si>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</si>
  <si>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</si>
  <si>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</si>
  <si>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</si>
  <si>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</si>
  <si>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</si>
  <si>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</si>
  <si>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</si>
  <si>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</si>
  <si>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</si>
  <si>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</si>
  <si>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</si>
  <si>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</si>
  <si>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</si>
  <si>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</si>
  <si>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</si>
  <si>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</si>
  <si>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</si>
  <si>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</si>
  <si>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</si>
  <si>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</si>
  <si>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</si>
  <si>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</si>
  <si>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</si>
  <si>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</si>
  <si>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</si>
  <si>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</si>
  <si>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</si>
  <si>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</si>
  <si>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</si>
  <si>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</si>
  <si>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</si>
  <si>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</si>
  <si>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</si>
  <si>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</si>
  <si>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</si>
  <si>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</si>
  <si>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</si>
  <si>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</si>
  <si>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</si>
  <si>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</si>
  <si>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</si>
  <si>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</si>
  <si>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</si>
  <si>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</si>
  <si>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</si>
  <si>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</si>
  <si>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</si>
  <si>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</si>
  <si>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</si>
  <si>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</si>
  <si>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</si>
  <si>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</si>
  <si>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</si>
  <si>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</si>
  <si>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</si>
  <si>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</si>
  <si>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</si>
  <si>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</si>
  <si>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</si>
  <si>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</si>
  <si>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</si>
  <si>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</si>
  <si>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</si>
  <si>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</si>
  <si>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</si>
  <si>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</si>
  <si>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</si>
  <si>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</si>
  <si>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</si>
  <si>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</si>
  <si>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</si>
  <si>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</si>
  <si>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</si>
  <si>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</si>
  <si>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</si>
  <si>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</si>
  <si>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</si>
  <si>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</si>
  <si>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</si>
  <si>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</si>
  <si>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</si>
  <si>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</si>
  <si>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</si>
  <si>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</si>
  <si>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</si>
  <si>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</si>
  <si>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</si>
  <si>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</si>
  <si>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</si>
  <si>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</si>
  <si>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</si>
  <si>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</si>
  <si>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</si>
  <si>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</si>
  <si>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</si>
  <si>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</si>
  <si>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</si>
  <si>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</si>
  <si>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</si>
  <si>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</si>
  <si>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</si>
  <si>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</si>
  <si>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</si>
  <si>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</si>
  <si>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</si>
  <si>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</si>
  <si>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</si>
  <si>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</si>
  <si>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</si>
  <si>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</si>
  <si>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</si>
  <si>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</si>
  <si>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</si>
  <si>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</si>
  <si>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</si>
  <si>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</si>
  <si>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</si>
  <si>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</si>
  <si>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</si>
  <si>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</si>
  <si>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</si>
  <si>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</si>
  <si>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</si>
  <si>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</si>
  <si>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</si>
  <si>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</si>
  <si>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</si>
  <si>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</si>
  <si>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</si>
  <si>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</si>
  <si>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</si>
  <si>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</si>
  <si>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</si>
  <si>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</si>
  <si>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</si>
  <si>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</si>
  <si>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</si>
  <si>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</si>
  <si>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</si>
  <si>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</si>
  <si>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</si>
  <si>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</si>
  <si>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</si>
  <si>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</si>
  <si>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</si>
  <si>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</si>
  <si>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</si>
  <si>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</si>
  <si>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</si>
  <si>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</si>
  <si>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</si>
  <si>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</si>
  <si>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</si>
  <si>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</si>
  <si>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</si>
  <si>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</si>
  <si>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</si>
  <si>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</si>
  <si>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</si>
  <si>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</si>
  <si>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</si>
  <si>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</si>
  <si>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</si>
  <si>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</si>
  <si>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</si>
  <si>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</si>
  <si>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</si>
  <si>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</si>
  <si>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</si>
  <si>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</si>
  <si>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</si>
  <si>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</si>
  <si>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</si>
  <si>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</si>
  <si>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</si>
  <si>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</si>
  <si>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</si>
  <si>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</si>
  <si>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</si>
  <si>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</si>
  <si>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</si>
  <si>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</si>
  <si>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</si>
  <si>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</si>
  <si>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</si>
  <si>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</si>
  <si>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</si>
  <si>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</si>
  <si>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</si>
  <si>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</si>
  <si>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</si>
  <si>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</si>
  <si>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</si>
  <si>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</si>
  <si>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</si>
  <si>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</si>
  <si>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</si>
  <si>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</si>
  <si>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</si>
  <si>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</si>
  <si>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</si>
  <si>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</si>
  <si>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</si>
  <si>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</si>
  <si>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</si>
  <si>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</si>
  <si>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</si>
  <si>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</si>
  <si>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</si>
  <si>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</si>
  <si>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</si>
  <si>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</si>
  <si>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</si>
  <si>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</si>
  <si>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</si>
  <si>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</si>
  <si>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</si>
  <si>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</si>
  <si>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</si>
  <si>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</si>
  <si>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</si>
  <si>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</si>
  <si>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</si>
  <si>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</si>
  <si>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</si>
  <si>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</si>
  <si>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</si>
  <si>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</si>
  <si>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</si>
  <si>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</si>
  <si>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</si>
  <si>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</si>
  <si>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</si>
  <si>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</si>
  <si>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</si>
  <si>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</si>
  <si>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</si>
  <si>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</si>
  <si>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</si>
  <si>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</si>
  <si>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</si>
  <si>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</si>
  <si>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</si>
  <si>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</si>
  <si>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</si>
  <si>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</si>
  <si>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</si>
  <si>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</si>
  <si>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</si>
  <si>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</si>
  <si>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</si>
  <si>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</si>
  <si>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</si>
  <si>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</si>
  <si>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</si>
  <si>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</si>
  <si>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</si>
  <si>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</si>
  <si>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</si>
  <si>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</si>
  <si>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</si>
  <si>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</si>
  <si>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</si>
  <si>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</si>
  <si>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</si>
  <si>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</si>
  <si>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</si>
  <si>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</si>
  <si>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</si>
  <si>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</si>
  <si>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</si>
  <si>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</si>
  <si>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</si>
  <si>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</si>
  <si>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</si>
  <si>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</si>
  <si>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</si>
  <si>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</si>
  <si>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</si>
  <si>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</si>
  <si>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</si>
  <si>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</si>
  <si>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</si>
  <si>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</si>
  <si>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</si>
  <si>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</si>
  <si>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</si>
  <si>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</si>
  <si>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</si>
  <si>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</si>
  <si>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</si>
  <si>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</si>
  <si>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</si>
  <si>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</si>
  <si>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</si>
  <si>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</si>
  <si>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</si>
  <si>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</si>
  <si>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</si>
  <si>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</si>
  <si>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</si>
  <si>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</si>
  <si>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</si>
  <si>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</si>
  <si>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</si>
  <si>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</si>
  <si>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</si>
  <si>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</si>
  <si>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</si>
  <si>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</si>
  <si>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</si>
  <si>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</si>
  <si>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</si>
  <si>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</si>
  <si>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</si>
  <si>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</si>
  <si>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</si>
  <si>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</si>
  <si>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</si>
  <si>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</si>
  <si>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</si>
  <si>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</si>
  <si>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</si>
  <si>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</si>
  <si>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</si>
  <si>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</si>
  <si>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</si>
  <si>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</si>
  <si>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</si>
  <si>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</si>
  <si>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</si>
  <si>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</si>
  <si>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</si>
  <si>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</si>
  <si>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</si>
  <si>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</si>
  <si>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</si>
  <si>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</si>
  <si>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</si>
  <si>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</si>
  <si>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</si>
  <si>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</si>
  <si>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</si>
  <si>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</si>
  <si>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</si>
  <si>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</si>
  <si>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</si>
  <si>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</si>
  <si>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</si>
  <si>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</si>
  <si>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</si>
  <si>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</si>
  <si>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</si>
  <si>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</si>
  <si>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</si>
  <si>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</si>
  <si>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</si>
  <si>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</si>
  <si>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</si>
  <si>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</si>
  <si>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</si>
  <si>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</si>
  <si>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</si>
  <si>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</si>
  <si>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</si>
  <si>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</si>
  <si>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</si>
  <si>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</si>
  <si>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</si>
  <si>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</si>
  <si>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</si>
  <si>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</si>
  <si>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</si>
  <si>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</si>
  <si>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</si>
  <si>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</si>
  <si>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</si>
  <si>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</si>
  <si>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</si>
  <si>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</si>
  <si>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</si>
  <si>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</si>
  <si>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</si>
  <si>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</si>
  <si>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</si>
  <si>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</si>
  <si>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</si>
  <si>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</si>
  <si>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</si>
  <si>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</si>
  <si>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</si>
  <si>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</si>
  <si>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</si>
  <si>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</si>
  <si>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</si>
  <si>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</si>
  <si>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</si>
  <si>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</si>
  <si>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</si>
  <si>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</si>
  <si>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</si>
  <si>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</si>
  <si>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</si>
  <si>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</si>
  <si>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</si>
  <si>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</si>
  <si>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</si>
  <si>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</si>
  <si>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</si>
  <si>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</si>
  <si>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</si>
  <si>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</si>
  <si>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</si>
  <si>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</si>
  <si>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</si>
  <si>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</si>
  <si>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</si>
  <si>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</si>
  <si>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</si>
  <si>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</si>
  <si>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</si>
  <si>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</si>
  <si>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</si>
  <si>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</si>
  <si>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</si>
  <si>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</si>
  <si>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</si>
  <si>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</si>
  <si>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</si>
  <si>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</si>
  <si>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</si>
  <si>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</si>
  <si>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</si>
  <si>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</si>
  <si>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</si>
  <si>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</si>
  <si>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</si>
  <si>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</si>
  <si>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</si>
  <si>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</si>
  <si>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</si>
  <si>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</si>
  <si>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</si>
  <si>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</si>
  <si>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</si>
  <si>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</si>
  <si>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</si>
  <si>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</si>
  <si>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</si>
  <si>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</si>
  <si>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</si>
  <si>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</si>
  <si>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</si>
  <si>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</si>
  <si>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</si>
  <si>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</si>
  <si>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</si>
  <si>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</si>
  <si>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</si>
  <si>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</si>
  <si>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</si>
  <si>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</si>
  <si>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</si>
  <si>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</si>
  <si>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</si>
  <si>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</si>
  <si>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</si>
  <si>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</si>
  <si>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</si>
  <si>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</si>
  <si>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</si>
  <si>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</si>
  <si>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</si>
  <si>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</si>
  <si>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</si>
  <si>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</si>
  <si>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</si>
  <si>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</si>
  <si>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</si>
  <si>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</si>
  <si>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</si>
  <si>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</si>
  <si>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</si>
  <si>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</si>
  <si>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</si>
  <si>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</si>
  <si>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</si>
  <si>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</si>
  <si>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</si>
  <si>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</si>
  <si>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</si>
  <si>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</si>
  <si>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</si>
  <si>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</si>
  <si>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</si>
  <si>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</si>
  <si>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</si>
  <si>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</si>
  <si>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</si>
  <si>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</si>
  <si>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</si>
  <si>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</si>
  <si>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</si>
  <si>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</si>
  <si>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</si>
  <si>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</si>
  <si>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</si>
  <si>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</si>
  <si>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</si>
  <si>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</si>
  <si>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</si>
  <si>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</si>
  <si>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</si>
  <si>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</si>
  <si>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</si>
  <si>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</si>
  <si>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</si>
  <si>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</si>
  <si>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</si>
  <si>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</si>
  <si>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</si>
  <si>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</si>
  <si>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</si>
  <si>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</si>
  <si>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</si>
  <si>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</si>
  <si>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</si>
  <si>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</si>
  <si>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</si>
  <si>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</si>
  <si>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</si>
  <si>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</si>
  <si>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</si>
  <si>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</si>
  <si>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</si>
  <si>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</si>
  <si>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</si>
  <si>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</si>
  <si>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</si>
  <si>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</si>
  <si>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</si>
  <si>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</si>
  <si>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</si>
  <si>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</si>
  <si>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</si>
  <si>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</si>
  <si>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</si>
  <si>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</si>
  <si>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</si>
  <si>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</si>
  <si>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</si>
  <si>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</si>
  <si>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</si>
  <si>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</si>
  <si>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</si>
  <si>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</si>
  <si>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</si>
  <si>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</si>
  <si>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</si>
  <si>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</si>
  <si>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</si>
  <si>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</si>
  <si>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</si>
  <si>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</si>
  <si>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</si>
  <si>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</si>
  <si>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</si>
  <si>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</si>
  <si>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</si>
  <si>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</si>
  <si>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</si>
  <si>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</si>
  <si>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</si>
  <si>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</si>
  <si>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</si>
  <si>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</si>
  <si>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</si>
  <si>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</si>
  <si>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</si>
  <si>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</si>
  <si>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</si>
  <si>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</si>
  <si>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</si>
  <si>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</si>
  <si>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</si>
  <si>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</si>
  <si>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</si>
  <si>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</si>
  <si>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</si>
  <si>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</si>
  <si>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</si>
  <si>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</si>
  <si>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</si>
  <si>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</si>
  <si>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</si>
  <si>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</si>
  <si>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</si>
  <si>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</si>
  <si>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</si>
  <si>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</si>
  <si>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</si>
  <si>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</si>
  <si>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</si>
  <si>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</si>
  <si>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</si>
  <si>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</si>
  <si>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</si>
  <si>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</si>
  <si>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</si>
  <si>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</si>
  <si>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</si>
  <si>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</si>
  <si>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</si>
  <si>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</si>
  <si>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</si>
  <si>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</si>
  <si>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</si>
  <si>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</si>
  <si>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</si>
  <si>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</si>
  <si>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</si>
  <si>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</si>
  <si>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</si>
  <si>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</si>
  <si>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</si>
  <si>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</si>
  <si>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</si>
  <si>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</si>
  <si>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</si>
  <si>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</si>
  <si>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</si>
  <si>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</si>
  <si>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</si>
  <si>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</si>
  <si>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</si>
  <si>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</si>
  <si>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</si>
  <si>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</si>
  <si>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</si>
  <si>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</si>
  <si>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</si>
  <si>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</si>
  <si>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</si>
  <si>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</si>
  <si>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</si>
  <si>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</si>
  <si>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</si>
  <si>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</si>
  <si>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</si>
  <si>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</si>
  <si>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</si>
  <si>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</si>
  <si>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</si>
  <si>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</si>
  <si>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</si>
  <si>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</si>
  <si>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</si>
  <si>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</si>
  <si>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</si>
  <si>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</si>
  <si>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</si>
  <si>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</si>
  <si>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</si>
  <si>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</si>
  <si>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</si>
  <si>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</si>
  <si>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</si>
  <si>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</si>
  <si>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</si>
  <si>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</si>
  <si>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</si>
  <si>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</si>
  <si>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</si>
  <si>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</si>
  <si>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</si>
  <si>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</si>
  <si>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</si>
  <si>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</si>
  <si>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</si>
  <si>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</si>
  <si>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</si>
  <si>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</si>
  <si>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</si>
  <si>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</si>
  <si>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</si>
  <si>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</si>
  <si>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</si>
  <si>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</si>
  <si>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</si>
  <si>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</si>
  <si>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</si>
  <si>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</si>
  <si>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</si>
  <si>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</si>
  <si>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</si>
  <si>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</si>
  <si>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</si>
  <si>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</si>
  <si>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</si>
  <si>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</si>
  <si>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</si>
  <si>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</si>
  <si>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</si>
  <si>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</si>
  <si>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</si>
  <si>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</si>
  <si>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</si>
  <si>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</si>
  <si>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</si>
  <si>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</si>
  <si>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</si>
  <si>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</si>
  <si>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</si>
  <si>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</si>
  <si>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</si>
  <si>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</si>
  <si>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</si>
  <si>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</si>
  <si>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</si>
  <si>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</si>
  <si>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</si>
  <si>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</si>
  <si>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</si>
  <si>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</si>
  <si>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</si>
  <si>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</si>
  <si>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</si>
  <si>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</si>
  <si>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</si>
  <si>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</si>
  <si>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</si>
  <si>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</si>
  <si>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</si>
  <si>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</si>
  <si>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</si>
  <si>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</si>
  <si>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</si>
  <si>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</si>
  <si>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</si>
  <si>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</si>
  <si>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</si>
  <si>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</si>
  <si>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</si>
  <si>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</si>
  <si>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</si>
  <si>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</si>
  <si>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</si>
  <si>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</si>
  <si>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</si>
  <si>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</si>
  <si>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</si>
  <si>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</si>
  <si>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</si>
  <si>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</si>
  <si>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</si>
  <si>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</si>
  <si>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</si>
  <si>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</si>
  <si>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</si>
  <si>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</si>
  <si>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</si>
  <si>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</si>
  <si>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</si>
  <si>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</si>
  <si>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</si>
  <si>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</si>
  <si>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</si>
  <si>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</si>
  <si>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</si>
  <si>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</si>
  <si>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</si>
  <si>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</si>
  <si>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</si>
  <si>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</si>
  <si>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</si>
  <si>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</si>
  <si>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</si>
  <si>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</si>
  <si>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</si>
  <si>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</si>
  <si>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</si>
  <si>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</si>
  <si>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</si>
  <si>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</si>
  <si>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</si>
  <si>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</si>
  <si>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</si>
  <si>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</si>
  <si>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</si>
  <si>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</si>
  <si>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</si>
  <si>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</si>
  <si>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</si>
  <si>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</si>
  <si>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</si>
  <si>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</si>
  <si>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</si>
  <si>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</si>
  <si>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</si>
  <si>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</si>
  <si>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</si>
  <si>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</si>
  <si>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</si>
  <si>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</si>
  <si>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</si>
  <si>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</si>
  <si>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</si>
  <si>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</si>
  <si>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</si>
  <si>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</si>
  <si>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</si>
  <si>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</si>
  <si>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</si>
  <si>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</si>
  <si>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</si>
  <si>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</si>
  <si>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</si>
  <si>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</si>
  <si>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</si>
  <si>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</si>
  <si>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</si>
  <si>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</si>
  <si>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</si>
  <si>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</si>
  <si>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</si>
  <si>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</si>
  <si>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</si>
  <si>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</si>
  <si>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</si>
  <si>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</si>
  <si>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</si>
  <si>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</si>
  <si>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</si>
  <si>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</si>
  <si>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</si>
  <si>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</si>
  <si>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</si>
  <si>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</si>
  <si>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</si>
  <si>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</si>
  <si>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</si>
  <si>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</si>
  <si>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</si>
  <si>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</si>
  <si>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</si>
  <si>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</si>
  <si>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</si>
  <si>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</si>
  <si>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</si>
  <si>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</si>
  <si>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</si>
  <si>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</si>
  <si>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</si>
  <si>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</si>
  <si>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</si>
  <si>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</si>
  <si>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</si>
  <si>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</si>
  <si>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</si>
  <si>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</si>
  <si>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</si>
  <si>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</si>
  <si>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</si>
  <si>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</si>
  <si>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</si>
  <si>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</si>
  <si>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</si>
  <si>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</si>
  <si>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</si>
  <si>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</si>
  <si>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</si>
  <si>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</si>
  <si>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</si>
  <si>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</si>
  <si>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</si>
  <si>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</si>
  <si>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</si>
  <si>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</si>
  <si>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</si>
  <si>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</si>
  <si>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</si>
  <si>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</si>
  <si>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</si>
  <si>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</si>
  <si>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</si>
  <si>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</si>
  <si>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</si>
  <si>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</si>
  <si>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</si>
  <si>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</si>
  <si>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</si>
  <si>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</si>
  <si>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</si>
  <si>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</si>
  <si>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</si>
  <si>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</si>
  <si>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</si>
  <si>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</si>
  <si>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</si>
  <si>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</si>
  <si>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</si>
  <si>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</si>
  <si>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</si>
  <si>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</si>
  <si>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</si>
  <si>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</si>
  <si>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</si>
  <si>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</si>
  <si>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</si>
  <si>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</si>
  <si>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</si>
  <si>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</si>
  <si>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</si>
  <si>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</si>
  <si>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</si>
  <si>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</si>
  <si>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</si>
  <si>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</si>
  <si>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</si>
  <si>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</si>
  <si>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</si>
  <si>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</si>
  <si>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</si>
  <si>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</si>
  <si>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</si>
  <si>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</si>
  <si>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</si>
  <si>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</si>
  <si>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</si>
  <si>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</si>
  <si>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</si>
  <si>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</si>
  <si>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</si>
  <si>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</si>
  <si>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</si>
  <si>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</si>
  <si>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</si>
  <si>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</si>
  <si>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</si>
  <si>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</si>
  <si>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</si>
  <si>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</si>
  <si>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</si>
  <si>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</si>
  <si>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</si>
  <si>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</si>
  <si>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</si>
  <si>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</si>
  <si>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</si>
  <si>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</si>
  <si>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</si>
  <si>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</si>
  <si>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</si>
  <si>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</si>
  <si>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</si>
  <si>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</si>
  <si>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</si>
  <si>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</si>
  <si>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</si>
  <si>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</si>
  <si>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</si>
  <si>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</si>
  <si>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</si>
  <si>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</si>
  <si>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</si>
  <si>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</si>
  <si>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</si>
  <si>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</si>
  <si>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</si>
  <si>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</si>
  <si>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</si>
  <si>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</si>
  <si>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</si>
  <si>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</si>
  <si>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</si>
  <si>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</si>
  <si>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</si>
  <si>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</si>
  <si>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</si>
  <si>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</si>
  <si>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</si>
  <si>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</si>
  <si>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</si>
  <si>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</si>
  <si>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</si>
  <si>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</si>
  <si>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</si>
  <si>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</si>
  <si>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</si>
  <si>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</si>
  <si>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</si>
  <si>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</si>
  <si>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</si>
  <si>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</si>
  <si>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</si>
  <si>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</si>
  <si>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</si>
  <si>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</si>
  <si>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</si>
  <si>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</si>
  <si>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</si>
  <si>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</si>
  <si>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</si>
  <si>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</si>
  <si>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</si>
  <si>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</si>
  <si>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</si>
  <si>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</si>
  <si>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</si>
  <si>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</si>
  <si>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</si>
  <si>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</si>
  <si>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</si>
  <si>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</si>
  <si>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</si>
  <si>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</si>
  <si>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</si>
  <si>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</si>
  <si>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</si>
  <si>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</si>
  <si>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</si>
  <si>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</si>
  <si>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</si>
  <si>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</si>
  <si>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</si>
  <si>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</si>
  <si>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</si>
  <si>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</si>
  <si>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</si>
  <si>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</si>
  <si>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</si>
  <si>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</si>
  <si>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</si>
  <si>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</si>
  <si>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</si>
  <si>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</si>
  <si>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</si>
  <si>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</si>
  <si>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</si>
  <si>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</si>
  <si>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</si>
  <si>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</si>
  <si>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</si>
  <si>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</si>
  <si>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</si>
  <si>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</si>
  <si>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</si>
  <si>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</si>
  <si>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</si>
  <si>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</si>
  <si>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</si>
  <si>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</si>
  <si>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</si>
  <si>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</si>
  <si>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</si>
  <si>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</si>
  <si>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</si>
  <si>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</si>
  <si>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</si>
  <si>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</si>
  <si>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</si>
  <si>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</si>
  <si>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</si>
  <si>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</si>
  <si>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</si>
  <si>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</si>
  <si>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</si>
  <si>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</si>
  <si>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</si>
  <si>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</si>
  <si>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</si>
  <si>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</si>
  <si>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</si>
  <si>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</si>
  <si>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</si>
  <si>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</si>
  <si>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</si>
  <si>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</si>
  <si>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</si>
  <si>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</si>
  <si>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</si>
  <si>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</si>
  <si>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</si>
  <si>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</si>
  <si>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</si>
  <si>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</si>
  <si>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</si>
  <si>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</si>
  <si>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</si>
  <si>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</si>
  <si>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</si>
  <si>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</si>
  <si>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</si>
  <si>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</si>
  <si>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</si>
  <si>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</si>
  <si>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</si>
  <si>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</si>
  <si>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</si>
  <si>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</si>
  <si>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</si>
  <si>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</si>
  <si>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</si>
  <si>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</si>
  <si>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</si>
  <si>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</si>
  <si>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</si>
  <si>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</si>
  <si>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</si>
  <si>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</si>
  <si>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</si>
  <si>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</si>
  <si>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</si>
  <si>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</si>
  <si>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</si>
  <si>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</si>
  <si>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</si>
  <si>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</si>
  <si>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</si>
  <si>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</si>
  <si>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</si>
  <si>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</si>
  <si>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</si>
  <si>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</si>
  <si>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</si>
  <si>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</si>
  <si>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</si>
  <si>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</si>
  <si>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</si>
  <si>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</si>
  <si>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</si>
  <si>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</si>
  <si>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</si>
  <si>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</si>
  <si>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</si>
  <si>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</si>
  <si>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</si>
  <si>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</si>
  <si>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</si>
  <si>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</si>
  <si>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</si>
  <si>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</si>
  <si>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</si>
  <si>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</si>
  <si>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</si>
  <si>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</si>
  <si>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</si>
  <si>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</si>
  <si>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</si>
  <si>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</si>
  <si>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</si>
  <si>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</si>
  <si>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</si>
  <si>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</si>
  <si>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</si>
  <si>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</si>
  <si>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</si>
  <si>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</si>
  <si>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</si>
  <si>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</si>
  <si>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</si>
  <si>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</si>
  <si>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</si>
  <si>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</si>
  <si>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</si>
  <si>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</si>
  <si>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</si>
  <si>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</si>
  <si>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</si>
  <si>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</si>
  <si>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</si>
  <si>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</si>
  <si>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</si>
  <si>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</si>
  <si>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</si>
  <si>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</si>
  <si>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</si>
  <si>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</si>
  <si>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</si>
  <si>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</si>
  <si>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</si>
  <si>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</si>
  <si>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</si>
  <si>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</si>
  <si>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</si>
  <si>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</si>
  <si>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</si>
  <si>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</si>
  <si>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</si>
  <si>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</si>
  <si>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</si>
  <si>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</si>
  <si>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</si>
  <si>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</si>
  <si>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</si>
  <si>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</si>
  <si>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</si>
  <si>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</si>
  <si>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</si>
  <si>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</si>
  <si>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</si>
  <si>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</si>
  <si>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</si>
  <si>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</si>
  <si>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</si>
  <si>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</si>
  <si>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</si>
  <si>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</si>
  <si>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</si>
  <si>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</si>
  <si>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</si>
  <si>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</si>
  <si>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</si>
  <si>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</si>
  <si>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</si>
  <si>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</si>
  <si>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</si>
  <si>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</si>
  <si>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</si>
  <si>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</si>
  <si>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</si>
  <si>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</si>
  <si>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</si>
  <si>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</si>
  <si>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</si>
  <si>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</si>
  <si>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</si>
  <si>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</si>
  <si>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</si>
  <si>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</si>
  <si>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</si>
  <si>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</si>
  <si>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</si>
  <si>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</si>
  <si>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</si>
  <si>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</si>
  <si>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</si>
  <si>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</si>
  <si>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</si>
  <si>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</si>
  <si>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</si>
  <si>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</si>
  <si>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</si>
  <si>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</si>
  <si>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</si>
  <si>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</si>
  <si>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</si>
  <si>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</si>
  <si>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</si>
  <si>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</si>
  <si>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</si>
  <si>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</si>
  <si>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</si>
  <si>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</si>
  <si>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</si>
  <si>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</si>
  <si>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</si>
  <si>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</si>
  <si>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</si>
  <si>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</si>
  <si>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</si>
  <si>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</si>
  <si>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</si>
  <si>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</si>
  <si>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</si>
  <si>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</si>
  <si>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</si>
  <si>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</si>
  <si>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</si>
  <si>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</si>
  <si>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</si>
  <si>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</si>
  <si>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</si>
  <si>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</si>
  <si>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</si>
  <si>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</si>
  <si>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</si>
  <si>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</si>
  <si>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</si>
  <si>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</si>
  <si>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</si>
  <si>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</si>
  <si>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</si>
  <si>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</si>
  <si>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</si>
  <si>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</si>
  <si>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</si>
  <si>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</si>
  <si>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</si>
  <si>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</si>
  <si>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</si>
  <si>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</si>
  <si>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</si>
  <si>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</si>
  <si>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</si>
  <si>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</si>
  <si>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</si>
  <si>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</si>
  <si>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</si>
  <si>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</si>
  <si>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</si>
  <si>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</si>
  <si>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</si>
  <si>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</si>
  <si>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</si>
  <si>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</si>
  <si>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</si>
  <si>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</si>
  <si>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</si>
  <si>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</si>
  <si>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</si>
  <si>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</si>
  <si>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</si>
  <si>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</si>
  <si>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</si>
  <si>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</si>
  <si>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</si>
  <si>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</si>
  <si>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</si>
  <si>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</si>
  <si>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</si>
  <si>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</si>
  <si>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</si>
  <si>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</si>
  <si>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</si>
  <si>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</si>
  <si>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</si>
  <si>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</si>
  <si>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</si>
  <si>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</si>
  <si>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</si>
  <si>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</si>
  <si>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</si>
  <si>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</si>
  <si>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</si>
  <si>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</si>
  <si>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</si>
  <si>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</si>
  <si>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</si>
  <si>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</si>
  <si>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</si>
  <si>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</si>
  <si>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</si>
  <si>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</si>
  <si>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</si>
  <si>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</si>
  <si>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</si>
  <si>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</si>
  <si>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</si>
  <si>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</si>
  <si>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</si>
  <si>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</si>
  <si>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</si>
  <si>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</si>
  <si>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</si>
  <si>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</si>
  <si>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</si>
  <si>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</si>
  <si>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</si>
  <si>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</si>
  <si>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</si>
  <si>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</si>
  <si>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</si>
  <si>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</si>
  <si>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</si>
  <si>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</si>
  <si>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</si>
  <si>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</si>
  <si>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</si>
  <si>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</si>
  <si>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</si>
  <si>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</si>
  <si>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</si>
  <si>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</si>
  <si>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</si>
  <si>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</si>
  <si>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</si>
  <si>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</si>
  <si>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</si>
  <si>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</si>
  <si>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</si>
  <si>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</si>
  <si>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</si>
  <si>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</si>
  <si>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</si>
  <si>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</si>
  <si>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</si>
  <si>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</si>
  <si>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</si>
  <si>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</si>
  <si>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</si>
  <si>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</si>
  <si>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</si>
  <si>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</si>
  <si>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</si>
  <si>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</si>
  <si>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</si>
  <si>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</si>
  <si>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</si>
  <si>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</si>
  <si>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</si>
  <si>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</si>
  <si>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</si>
  <si>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</si>
  <si>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</si>
  <si>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</si>
  <si>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</si>
  <si>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</si>
  <si>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</si>
  <si>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</si>
  <si>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</si>
  <si>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</si>
  <si>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</si>
  <si>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</si>
  <si>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</si>
  <si>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</si>
  <si>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</si>
  <si>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</si>
  <si>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</si>
  <si>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</si>
  <si>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</si>
  <si>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</si>
  <si>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</si>
  <si>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</si>
  <si>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</si>
  <si>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</si>
  <si>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</si>
  <si>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</si>
  <si>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</si>
  <si>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</si>
  <si>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</si>
  <si>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</si>
  <si>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</si>
  <si>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</si>
  <si>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</si>
  <si>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</si>
  <si>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</si>
  <si>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</si>
  <si>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</si>
  <si>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</si>
  <si>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</si>
  <si>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</si>
  <si>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</si>
  <si>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</si>
  <si>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</si>
  <si>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</si>
  <si>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</si>
  <si>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</si>
  <si>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</si>
  <si>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</si>
  <si>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</si>
  <si>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</si>
  <si>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</si>
  <si>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</si>
  <si>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</si>
  <si>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</si>
  <si>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</si>
  <si>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</si>
  <si>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</si>
  <si>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</si>
  <si>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</si>
  <si>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</si>
  <si>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</si>
  <si>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</si>
  <si>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</si>
  <si>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</si>
  <si>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</si>
  <si>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</si>
  <si>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</si>
  <si>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</si>
  <si>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</si>
  <si>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</si>
  <si>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</si>
  <si>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</si>
  <si>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</si>
  <si>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</si>
  <si>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</si>
  <si>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</si>
  <si>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</si>
  <si>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</si>
  <si>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</si>
  <si>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</si>
  <si>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</si>
  <si>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</si>
  <si>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</si>
  <si>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</si>
  <si>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</si>
  <si>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</si>
  <si>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</si>
  <si>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</si>
  <si>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</si>
  <si>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</si>
  <si>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</si>
  <si>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</si>
  <si>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</si>
  <si>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</si>
  <si>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</si>
  <si>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</si>
  <si>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</si>
  <si>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</si>
  <si>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</si>
  <si>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</si>
  <si>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</si>
  <si>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</si>
  <si>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</si>
  <si>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</si>
  <si>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</si>
  <si>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</si>
  <si>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</si>
  <si>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</si>
  <si>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</si>
  <si>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</si>
  <si>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</si>
  <si>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</si>
  <si>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</si>
  <si>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</si>
  <si>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</si>
  <si>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</si>
  <si>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</si>
  <si>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</si>
  <si>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</si>
  <si>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</si>
  <si>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</si>
  <si>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</si>
  <si>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</si>
  <si>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</si>
  <si>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</si>
  <si>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</si>
  <si>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</si>
  <si>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</si>
  <si>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</si>
  <si>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</si>
  <si>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</si>
  <si>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</si>
  <si>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</si>
  <si>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</si>
  <si>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</si>
  <si>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</si>
  <si>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</si>
  <si>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</si>
  <si>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</si>
  <si>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</si>
  <si>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</si>
  <si>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</si>
  <si>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</si>
  <si>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</si>
  <si>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</si>
  <si>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</si>
  <si>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</si>
  <si>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</si>
  <si>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</si>
  <si>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</si>
  <si>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</si>
  <si>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</si>
  <si>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</si>
  <si>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</si>
  <si>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</si>
  <si>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</si>
  <si>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</si>
  <si>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</si>
  <si>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</si>
  <si>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</si>
  <si>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</si>
  <si>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</si>
  <si>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</si>
  <si>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</si>
  <si>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</si>
  <si>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</si>
  <si>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</si>
  <si>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</si>
  <si>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</si>
  <si>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</si>
  <si>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</si>
  <si>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</si>
  <si>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</si>
  <si>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</si>
  <si>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</si>
  <si>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</si>
  <si>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</si>
  <si>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</si>
  <si>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</si>
  <si>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</si>
  <si>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</si>
  <si>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</si>
  <si>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</si>
  <si>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</si>
  <si>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</si>
  <si>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</si>
  <si>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</si>
  <si>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</si>
  <si>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</si>
  <si>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</si>
  <si>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</si>
  <si>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</si>
  <si>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</si>
  <si>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</si>
  <si>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</si>
  <si>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</si>
  <si>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</si>
  <si>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</si>
  <si>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</si>
  <si>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</si>
  <si>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</si>
  <si>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</si>
  <si>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</si>
  <si>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</si>
  <si>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</si>
  <si>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</si>
  <si>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</si>
  <si>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</si>
  <si>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</si>
  <si>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</si>
  <si>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</si>
  <si>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</si>
  <si>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</si>
  <si>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</si>
  <si>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</si>
  <si>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</si>
  <si>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</si>
  <si>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</si>
  <si>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</si>
  <si>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</si>
  <si>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</si>
  <si>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</si>
  <si>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</si>
  <si>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</si>
  <si>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</si>
  <si>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</si>
  <si>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</si>
  <si>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</si>
  <si>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</si>
  <si>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</si>
  <si>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</si>
  <si>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</si>
  <si>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</si>
  <si>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</si>
  <si>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</si>
  <si>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</si>
  <si>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</si>
  <si>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</si>
  <si>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</si>
  <si>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</si>
  <si>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</si>
  <si>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</si>
  <si>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</si>
  <si>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</si>
  <si>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</si>
  <si>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</si>
  <si>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</si>
  <si>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</si>
  <si>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</si>
  <si>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</si>
  <si>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</si>
  <si>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</si>
  <si>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</si>
  <si>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</si>
  <si>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</si>
  <si>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</si>
  <si>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</si>
  <si>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</si>
  <si>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</si>
  <si>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</si>
  <si>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</si>
  <si>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</si>
  <si>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</si>
  <si>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</si>
  <si>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</si>
  <si>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</si>
  <si>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</si>
  <si>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</si>
  <si>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</si>
  <si>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</si>
  <si>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</si>
  <si>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</si>
  <si>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</si>
  <si>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</si>
  <si>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</si>
  <si>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</si>
  <si>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</si>
  <si>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</si>
  <si>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</si>
  <si>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</si>
  <si>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</si>
  <si>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</si>
  <si>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</si>
  <si>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</si>
  <si>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</si>
  <si>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</si>
  <si>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</si>
  <si>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</si>
  <si>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</si>
  <si>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</si>
  <si>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</si>
  <si>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</si>
  <si>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</si>
  <si>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</si>
  <si>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</si>
  <si>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</si>
  <si>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</si>
  <si>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</si>
  <si>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</si>
  <si>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</si>
  <si>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</si>
  <si>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</si>
  <si>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</si>
  <si>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</si>
  <si>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</si>
  <si>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</si>
  <si>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</si>
  <si>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</si>
  <si>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</si>
  <si>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</si>
  <si>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</si>
  <si>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</si>
  <si>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</si>
  <si>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</si>
  <si>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</si>
  <si>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</si>
  <si>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</si>
  <si>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</si>
  <si>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</si>
  <si>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</si>
  <si>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</si>
  <si>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</si>
  <si>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</si>
  <si>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</si>
  <si>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</si>
  <si>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</si>
  <si>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</si>
  <si>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</si>
  <si>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</si>
  <si>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</si>
  <si>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</si>
  <si>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</si>
  <si>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</si>
  <si>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</si>
  <si>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</si>
  <si>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</si>
  <si>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</si>
  <si>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</si>
  <si>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</si>
  <si>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</si>
  <si>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</si>
  <si>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</si>
  <si>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</si>
  <si>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</si>
  <si>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</si>
  <si>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</si>
  <si>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</si>
  <si>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</si>
  <si>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</si>
  <si>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</si>
  <si>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</si>
  <si>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</si>
  <si>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</si>
  <si>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</si>
  <si>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</si>
  <si>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</si>
  <si>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</si>
  <si>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</si>
  <si>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</si>
  <si>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</si>
  <si>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</si>
  <si>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</si>
  <si>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</si>
  <si>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</si>
  <si>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</si>
  <si>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</si>
  <si>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</si>
  <si>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</si>
  <si>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</si>
  <si>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</si>
  <si>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</si>
  <si>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</si>
  <si>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</si>
  <si>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</si>
  <si>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</si>
  <si>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</si>
  <si>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</si>
  <si>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</si>
  <si>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</si>
  <si>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</si>
  <si>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</si>
  <si>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</si>
  <si>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</si>
  <si>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</si>
  <si>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</si>
  <si>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</si>
  <si>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</si>
  <si>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</si>
  <si>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</si>
  <si>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</si>
  <si>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</si>
  <si>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</si>
  <si>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</si>
  <si>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</si>
  <si>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</si>
  <si>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</si>
  <si>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</si>
  <si>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</si>
  <si>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</si>
  <si>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</si>
  <si>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</si>
  <si>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</si>
  <si>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</si>
  <si>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</si>
  <si>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</si>
  <si>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</si>
  <si>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</si>
  <si>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</si>
  <si>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</si>
  <si>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</si>
  <si>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</si>
  <si>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</si>
  <si>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</si>
  <si>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</si>
  <si>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</si>
  <si>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</si>
  <si>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</si>
  <si>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</si>
  <si>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</si>
  <si>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</si>
  <si>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</si>
  <si>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</si>
  <si>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</si>
  <si>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</si>
  <si>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</si>
  <si>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</si>
  <si>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</si>
  <si>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</si>
  <si>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</si>
  <si>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</si>
  <si>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</si>
  <si>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</si>
  <si>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</si>
  <si>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</si>
  <si>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</si>
  <si>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</si>
  <si>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</si>
  <si>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</si>
  <si>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</si>
  <si>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</si>
  <si>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</si>
  <si>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</si>
  <si>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</si>
  <si>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</si>
  <si>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</si>
  <si>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</si>
  <si>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</si>
  <si>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</si>
  <si>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</si>
  <si>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</si>
  <si>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</si>
  <si>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</si>
  <si>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</si>
  <si>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</si>
  <si>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</si>
  <si>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</si>
  <si>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</si>
  <si>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</si>
  <si>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</si>
  <si>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</si>
  <si>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</si>
  <si>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</si>
  <si>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</si>
  <si>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</si>
  <si>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</si>
  <si>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</si>
  <si>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</si>
  <si>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</si>
  <si>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</si>
  <si>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</si>
  <si>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</si>
  <si>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</si>
  <si>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</si>
  <si>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</si>
  <si>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</si>
  <si>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</si>
  <si>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</si>
  <si>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</si>
  <si>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</si>
  <si>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</si>
  <si>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</si>
  <si>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</si>
  <si>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</si>
  <si>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</si>
  <si>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</si>
  <si>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</si>
  <si>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</si>
  <si>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</si>
  <si>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</si>
  <si>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</si>
  <si>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</si>
  <si>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</si>
  <si>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</si>
  <si>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</si>
  <si>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</si>
  <si>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</si>
  <si>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</si>
  <si>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</si>
  <si>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</si>
  <si>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</si>
  <si>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</si>
  <si>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</si>
  <si>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</si>
  <si>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</si>
  <si>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</si>
  <si>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</si>
  <si>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</si>
  <si>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</si>
  <si>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</si>
  <si>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</si>
  <si>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</si>
  <si>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</si>
  <si>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</si>
  <si>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</si>
  <si>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</si>
  <si>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</si>
  <si>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</si>
  <si>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</si>
  <si>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</si>
  <si>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</si>
  <si>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</si>
  <si>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</si>
  <si>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</si>
  <si>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</si>
  <si>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</si>
  <si>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</si>
  <si>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</si>
  <si>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</si>
  <si>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</si>
  <si>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</si>
  <si>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</si>
  <si>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</si>
  <si>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</si>
  <si>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</si>
  <si>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</si>
  <si>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</si>
  <si>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</si>
  <si>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</si>
  <si>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</si>
  <si>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</si>
  <si>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</si>
  <si>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</si>
  <si>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</si>
  <si>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</si>
  <si>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</si>
  <si>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</si>
  <si>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</si>
  <si>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</si>
  <si>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</si>
  <si>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</si>
  <si>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</si>
  <si>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</si>
  <si>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</si>
  <si>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</si>
  <si>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</si>
  <si>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</si>
  <si>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</si>
  <si>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</si>
  <si>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</si>
  <si>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</si>
  <si>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</si>
  <si>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</si>
  <si>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</si>
  <si>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</si>
  <si>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</si>
  <si>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</si>
  <si>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</si>
  <si>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</si>
  <si>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</si>
  <si>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</si>
  <si>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</si>
  <si>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</si>
  <si>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</si>
  <si>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</si>
  <si>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</si>
  <si>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</si>
  <si>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</si>
  <si>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</si>
  <si>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</si>
  <si>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</si>
  <si>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</si>
  <si>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</si>
  <si>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</si>
  <si>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</si>
  <si>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</si>
  <si>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</si>
  <si>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</si>
  <si>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</si>
  <si>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</si>
  <si>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</si>
  <si>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</si>
  <si>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</si>
  <si>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</si>
  <si>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</si>
  <si>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</si>
  <si>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</si>
  <si>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</si>
  <si>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</si>
  <si>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</si>
  <si>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</si>
  <si>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</si>
  <si>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</si>
  <si>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</si>
  <si>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</si>
  <si>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</si>
  <si>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</si>
  <si>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</si>
  <si>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</si>
  <si>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</si>
  <si>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</si>
  <si>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</si>
  <si>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</si>
  <si>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</si>
  <si>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</si>
  <si>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</si>
  <si>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</si>
  <si>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</si>
  <si>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</si>
  <si>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</si>
  <si>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</si>
  <si>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</si>
  <si>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</si>
  <si>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</si>
  <si>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</si>
  <si>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</si>
  <si>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</si>
  <si>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</si>
  <si>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</si>
  <si>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</si>
  <si>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</si>
  <si>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</si>
  <si>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</si>
  <si>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</si>
  <si>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</si>
  <si>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</si>
  <si>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</si>
  <si>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</si>
  <si>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</si>
  <si>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</si>
  <si>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</si>
  <si>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</si>
  <si>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</si>
  <si>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</si>
  <si>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</si>
  <si>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</si>
  <si>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</si>
  <si>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</si>
  <si>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</si>
  <si>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</si>
  <si>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</si>
  <si>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</si>
  <si>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</si>
  <si>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</si>
  <si>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</si>
  <si>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</si>
  <si>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</si>
  <si>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</si>
  <si>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</si>
  <si>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</si>
  <si>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</si>
  <si>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</si>
  <si>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</si>
  <si>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</si>
  <si>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</si>
  <si>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</si>
  <si>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</si>
  <si>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</si>
  <si>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</si>
  <si>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</si>
  <si>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</si>
  <si>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</si>
  <si>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</si>
  <si>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</si>
  <si>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</si>
  <si>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</si>
  <si>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</si>
  <si>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</si>
  <si>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</si>
  <si>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</si>
  <si>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</si>
  <si>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</si>
  <si>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</si>
  <si>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</si>
  <si>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</si>
  <si>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</si>
  <si>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</si>
  <si>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</si>
  <si>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</si>
  <si>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</si>
  <si>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</si>
  <si>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</si>
  <si>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</si>
  <si>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</si>
  <si>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</si>
  <si>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</si>
  <si>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</si>
  <si>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</si>
  <si>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</si>
  <si>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</si>
  <si>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</si>
  <si>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</si>
  <si>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</si>
  <si>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</si>
  <si>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</si>
  <si>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</si>
  <si>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</si>
  <si>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</si>
  <si>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</si>
  <si>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</si>
  <si>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</si>
  <si>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</si>
  <si>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</si>
  <si>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</si>
  <si>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</si>
  <si>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</si>
  <si>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</si>
  <si>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</si>
  <si>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</si>
  <si>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</si>
  <si>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</si>
  <si>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</si>
  <si>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</si>
  <si>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</si>
  <si>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</si>
  <si>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</si>
  <si>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</si>
  <si>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</si>
  <si>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</si>
  <si>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</si>
  <si>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</si>
  <si>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</si>
  <si>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</si>
  <si>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</si>
  <si>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</si>
  <si>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</si>
  <si>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</si>
  <si>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</si>
  <si>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</si>
  <si>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</si>
  <si>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</si>
  <si>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</si>
  <si>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</si>
  <si>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</si>
  <si>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</si>
  <si>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</si>
  <si>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</si>
  <si>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</si>
  <si>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</si>
  <si>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</si>
  <si>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</si>
  <si>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</si>
  <si>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</si>
  <si>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</si>
  <si>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</si>
  <si>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</si>
  <si>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</si>
  <si>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</si>
  <si>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</si>
  <si>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</si>
  <si>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</si>
  <si>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</si>
  <si>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</si>
  <si>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</si>
  <si>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</si>
  <si>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</si>
  <si>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</si>
  <si>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</si>
  <si>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</si>
  <si>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</si>
  <si>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</si>
  <si>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</si>
  <si>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</si>
  <si>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</si>
  <si>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</si>
  <si>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</si>
  <si>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</si>
  <si>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</si>
  <si>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</si>
  <si>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</si>
  <si>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</si>
  <si>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</si>
  <si>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</si>
  <si>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</si>
  <si>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</si>
  <si>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</si>
  <si>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</si>
  <si>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</si>
  <si>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</si>
  <si>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</si>
  <si>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</si>
  <si>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</si>
  <si>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</si>
  <si>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</si>
  <si>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</si>
  <si>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</si>
  <si>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</si>
  <si>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</si>
  <si>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</si>
  <si>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</si>
  <si>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</si>
  <si>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</si>
  <si>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</si>
  <si>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</si>
  <si>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</si>
  <si>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</si>
  <si>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</si>
  <si>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</si>
  <si>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</si>
  <si>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</si>
  <si>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</si>
  <si>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</si>
  <si>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</si>
  <si>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</si>
  <si>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</si>
  <si>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</si>
  <si>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</si>
  <si>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</si>
  <si>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</si>
  <si>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</si>
  <si>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</si>
  <si>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</si>
  <si>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</si>
  <si>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</si>
  <si>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</si>
  <si>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</si>
  <si>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</si>
  <si>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</si>
  <si>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</si>
  <si>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</si>
  <si>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</si>
  <si>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</si>
  <si>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</si>
  <si>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</si>
  <si>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</si>
  <si>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</si>
  <si>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</si>
  <si>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</si>
  <si>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</si>
  <si>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</si>
  <si>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</si>
  <si>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</si>
  <si>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</si>
  <si>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</si>
  <si>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</si>
  <si>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</si>
  <si>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</si>
  <si>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</si>
  <si>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</si>
  <si>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</si>
  <si>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</si>
  <si>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</si>
  <si>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</si>
  <si>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</si>
  <si>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</si>
  <si>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</si>
  <si>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</si>
  <si>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</si>
  <si>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</si>
  <si>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</si>
  <si>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</si>
  <si>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</si>
  <si>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</si>
  <si>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</si>
  <si>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</si>
  <si>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</si>
  <si>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</si>
  <si>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</si>
  <si>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</si>
  <si>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</si>
  <si>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</si>
  <si>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</si>
  <si>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</si>
  <si>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</si>
  <si>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</si>
  <si>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</si>
  <si>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</si>
  <si>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</si>
  <si>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</si>
  <si>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</si>
  <si>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</si>
  <si>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</si>
  <si>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</si>
  <si>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</si>
  <si>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</si>
  <si>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</si>
  <si>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</si>
  <si>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</si>
  <si>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</si>
  <si>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</si>
  <si>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</si>
  <si>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</si>
  <si>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</si>
  <si>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</si>
  <si>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</si>
  <si>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</si>
  <si>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</si>
  <si>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</si>
  <si>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</si>
  <si>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</si>
  <si>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</si>
  <si>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</si>
  <si>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</si>
  <si>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</si>
  <si>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</si>
  <si>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</si>
  <si>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</si>
  <si>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</si>
  <si>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</si>
  <si>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</si>
  <si>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</si>
  <si>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</si>
  <si>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</si>
  <si>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</si>
  <si>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</si>
  <si>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</si>
  <si>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</si>
  <si>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</si>
  <si>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</si>
  <si>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</si>
  <si>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</si>
  <si>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</si>
  <si>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</si>
  <si>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</si>
  <si>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</si>
  <si>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</si>
  <si>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</si>
  <si>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</si>
  <si>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</si>
  <si>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</si>
  <si>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</si>
  <si>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</si>
  <si>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</si>
  <si>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</si>
  <si>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</si>
  <si>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</si>
  <si>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</si>
  <si>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</si>
  <si>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</si>
  <si>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</si>
  <si>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</si>
  <si>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</si>
  <si>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</si>
  <si>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</si>
  <si>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</si>
  <si>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</si>
  <si>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</si>
  <si>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</si>
  <si>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</si>
  <si>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</si>
  <si>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</si>
  <si>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</si>
  <si>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</si>
  <si>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</si>
  <si>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</si>
  <si>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</si>
  <si>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</si>
  <si>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</si>
  <si>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</si>
  <si>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</si>
  <si>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</si>
  <si>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</si>
  <si>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</si>
  <si>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</si>
  <si>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</si>
  <si>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</si>
  <si>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</si>
  <si>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</si>
  <si>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</si>
  <si>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</si>
  <si>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</si>
  <si>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</si>
  <si>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</si>
  <si>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</si>
  <si>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</si>
  <si>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</si>
  <si>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</si>
  <si>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</si>
  <si>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</si>
  <si>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</si>
  <si>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</si>
  <si>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</si>
  <si>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</si>
  <si>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</si>
  <si>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</si>
  <si>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</si>
  <si>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</si>
  <si>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</si>
  <si>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</si>
  <si>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</si>
  <si>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</si>
  <si>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</si>
  <si>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</si>
  <si>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</si>
  <si>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</si>
  <si>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</si>
  <si>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</si>
  <si>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</si>
  <si>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</si>
  <si>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</si>
  <si>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</si>
  <si>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</si>
  <si>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</si>
  <si>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</si>
  <si>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</si>
  <si>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</si>
  <si>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</si>
  <si>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</si>
  <si>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</si>
  <si>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</si>
  <si>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</si>
  <si>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</si>
  <si>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</si>
  <si>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</si>
  <si>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</si>
  <si>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</si>
  <si>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</si>
  <si>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</si>
  <si>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</si>
  <si>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</si>
  <si>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</si>
  <si>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</si>
  <si>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</si>
  <si>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</si>
  <si>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</si>
  <si>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</si>
  <si>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</si>
  <si>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</si>
  <si>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</si>
  <si>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</si>
  <si>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</si>
  <si>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</si>
  <si>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</si>
  <si>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</si>
  <si>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</si>
  <si>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</si>
  <si>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</si>
  <si>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</si>
  <si>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</si>
  <si>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</si>
  <si>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</si>
  <si>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</si>
  <si>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</si>
  <si>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</si>
  <si>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</si>
  <si>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</si>
  <si>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</si>
  <si>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</si>
  <si>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</si>
  <si>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</si>
  <si>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</si>
  <si>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</si>
  <si>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</si>
  <si>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</si>
  <si>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</si>
  <si>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</si>
  <si>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</si>
  <si>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</si>
  <si>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</si>
  <si>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</si>
  <si>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</si>
  <si>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</si>
  <si>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</si>
  <si>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</si>
  <si>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</si>
  <si>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</si>
  <si>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</si>
  <si>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</si>
  <si>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</si>
  <si>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</si>
  <si>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</si>
  <si>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</si>
  <si>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</si>
  <si>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</si>
  <si>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</si>
  <si>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</si>
  <si>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</si>
  <si>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</si>
  <si>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</si>
  <si>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</si>
  <si>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</si>
  <si>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</si>
  <si>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</si>
  <si>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</si>
  <si>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</si>
  <si>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</si>
  <si>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</si>
  <si>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</si>
  <si>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</si>
  <si>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</si>
  <si>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</si>
  <si>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</si>
  <si>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</si>
  <si>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</si>
  <si>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</si>
  <si>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</si>
  <si>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</si>
  <si>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</si>
  <si>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</si>
  <si>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</si>
  <si>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</si>
  <si>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</si>
  <si>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</si>
  <si>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</si>
  <si>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</si>
  <si>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</si>
  <si>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</si>
  <si>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</si>
  <si>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</si>
  <si>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</si>
  <si>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</si>
  <si>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</si>
  <si>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</si>
  <si>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</si>
  <si>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</si>
  <si>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</si>
  <si>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</si>
  <si>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</si>
  <si>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</si>
  <si>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</si>
  <si>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</si>
  <si>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</si>
  <si>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</si>
  <si>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</si>
  <si>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</si>
  <si>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</si>
  <si>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</si>
  <si>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</si>
  <si>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</si>
  <si>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</si>
  <si>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</si>
  <si>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</si>
  <si>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</si>
  <si>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</si>
  <si>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</si>
  <si>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</si>
  <si>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</si>
  <si>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</si>
  <si>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</si>
  <si>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</si>
  <si>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</si>
  <si>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</si>
  <si>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</si>
  <si>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</si>
  <si>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</si>
  <si>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</si>
  <si>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</si>
  <si>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</si>
  <si>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</si>
  <si>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</si>
  <si>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</si>
  <si>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</si>
  <si>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</si>
  <si>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</si>
  <si>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</si>
  <si>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</si>
  <si>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</si>
  <si>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</si>
  <si>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</si>
  <si>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</si>
  <si>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</si>
  <si>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</si>
  <si>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</si>
  <si>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</si>
  <si>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</si>
  <si>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</si>
  <si>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</si>
  <si>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</si>
  <si>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</si>
  <si>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</si>
  <si>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</si>
  <si>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</si>
  <si>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</si>
  <si>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</si>
  <si>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</si>
  <si>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</si>
  <si>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</si>
  <si>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</si>
  <si>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</si>
  <si>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</si>
  <si>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</si>
  <si>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</si>
  <si>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</si>
  <si>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</si>
  <si>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</si>
  <si>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</si>
  <si>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</si>
  <si>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</si>
  <si>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</si>
  <si>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</si>
  <si>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</si>
  <si>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</si>
  <si>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</si>
  <si>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</si>
  <si>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</si>
  <si>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</si>
  <si>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</si>
  <si>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</si>
  <si>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</si>
  <si>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</si>
  <si>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</si>
  <si>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</si>
  <si>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</si>
  <si>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</si>
  <si>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</si>
  <si>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</si>
  <si>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</si>
  <si>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</si>
  <si>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</si>
  <si>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</si>
  <si>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</si>
  <si>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</si>
  <si>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</si>
  <si>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</si>
  <si>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</si>
  <si>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</si>
  <si>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</si>
  <si>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</si>
  <si>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</si>
  <si>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</si>
  <si>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</si>
  <si>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</si>
  <si>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</si>
  <si>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</si>
  <si>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</si>
  <si>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</si>
  <si>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</si>
  <si>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</si>
  <si>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</si>
  <si>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</si>
  <si>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</si>
  <si>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</si>
  <si>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</si>
  <si>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</si>
  <si>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</si>
  <si>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</si>
  <si>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</si>
  <si>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</si>
  <si>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</si>
  <si>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</si>
  <si>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</si>
  <si>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</si>
  <si>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</si>
  <si>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</si>
  <si>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</si>
  <si>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</si>
  <si>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</si>
  <si>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</si>
  <si>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</si>
  <si>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</si>
  <si>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</si>
  <si>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</si>
  <si>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</si>
  <si>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</si>
  <si>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</si>
  <si>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</si>
  <si>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</si>
  <si>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</si>
  <si>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</si>
  <si>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</si>
  <si>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</si>
  <si>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</si>
  <si>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</si>
  <si>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</si>
  <si>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</si>
  <si>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</si>
  <si>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</si>
  <si>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</si>
  <si>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</si>
  <si>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</si>
  <si>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</si>
  <si>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</si>
  <si>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</si>
  <si>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</si>
  <si>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</si>
  <si>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</si>
  <si>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</si>
  <si>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</si>
  <si>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</si>
  <si>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</si>
  <si>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</si>
  <si>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</si>
  <si>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</si>
  <si>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</si>
  <si>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</si>
  <si>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</si>
  <si>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</si>
  <si>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</si>
  <si>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</si>
  <si>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</si>
  <si>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</si>
  <si>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</si>
  <si>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</si>
  <si>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</si>
  <si>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</si>
  <si>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</si>
  <si>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</si>
  <si>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</si>
  <si>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</si>
  <si>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</si>
  <si>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</si>
  <si>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</si>
  <si>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</si>
  <si>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</si>
  <si>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</si>
  <si>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</si>
  <si>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</si>
  <si>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</si>
  <si>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</si>
  <si>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</si>
  <si>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</si>
  <si>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</si>
  <si>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</si>
  <si>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</si>
  <si>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</si>
  <si>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</si>
  <si>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</si>
  <si>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</si>
  <si>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</si>
  <si>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</si>
  <si>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</si>
  <si>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</si>
  <si>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</si>
  <si>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</si>
  <si>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</si>
  <si>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</si>
  <si>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</si>
  <si>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</si>
  <si>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</si>
  <si>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</si>
  <si>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</si>
  <si>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</si>
  <si>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</si>
  <si>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</si>
  <si>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</si>
  <si>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</si>
  <si>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</si>
  <si>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</si>
  <si>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</si>
  <si>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</si>
  <si>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</si>
  <si>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</si>
  <si>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</si>
  <si>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</si>
  <si>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</si>
  <si>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</si>
  <si>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</si>
  <si>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</si>
  <si>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</si>
  <si>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</si>
  <si>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</si>
  <si>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</si>
  <si>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</si>
  <si>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</si>
  <si>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</si>
  <si>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</si>
  <si>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</si>
  <si>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</si>
  <si>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</si>
  <si>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</si>
  <si>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</si>
  <si>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</si>
  <si>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</si>
  <si>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</si>
  <si>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</si>
  <si>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</si>
  <si>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</si>
  <si>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</si>
  <si>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</si>
  <si>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</si>
  <si>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</si>
  <si>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</si>
  <si>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</si>
  <si>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</si>
  <si>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</si>
  <si>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</si>
  <si>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</si>
  <si>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</si>
  <si>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</si>
  <si>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</si>
  <si>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</si>
  <si>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</si>
  <si>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</si>
  <si>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</si>
  <si>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</si>
  <si>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</si>
  <si>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</si>
  <si>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</si>
  <si>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</si>
  <si>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</si>
  <si>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</si>
  <si>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</si>
  <si>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</si>
  <si>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</si>
  <si>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</si>
  <si>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</si>
  <si>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</si>
  <si>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</si>
  <si>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</si>
  <si>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</si>
  <si>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</si>
  <si>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</si>
  <si>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</si>
  <si>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</si>
  <si>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</si>
  <si>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</si>
  <si>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</si>
  <si>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</si>
  <si>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</si>
  <si>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</si>
  <si>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</si>
  <si>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</si>
  <si>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</si>
  <si>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</si>
  <si>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</si>
  <si>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</si>
  <si>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</si>
  <si>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</si>
  <si>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</si>
  <si>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</si>
  <si>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</si>
  <si>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</si>
  <si>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</si>
  <si>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</si>
  <si>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</si>
  <si>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</si>
  <si>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</si>
  <si>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</si>
  <si>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</si>
  <si>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</si>
  <si>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</si>
  <si>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</si>
  <si>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</si>
  <si>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</si>
  <si>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</si>
  <si>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</si>
  <si>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</si>
  <si>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</si>
  <si>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</si>
  <si>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</si>
  <si>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</si>
  <si>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</si>
  <si>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</si>
  <si>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</si>
  <si>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</si>
  <si>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</si>
  <si>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</si>
  <si>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</si>
  <si>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</si>
  <si>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</si>
  <si>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</si>
  <si>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</si>
  <si>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</si>
  <si>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</si>
  <si>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</si>
  <si>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</si>
  <si>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</si>
  <si>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</si>
  <si>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</si>
  <si>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</si>
  <si>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</si>
  <si>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</si>
  <si>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</si>
  <si>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</si>
  <si>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</si>
  <si>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</si>
  <si>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</si>
  <si>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</si>
  <si>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</si>
  <si>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</si>
  <si>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</si>
  <si>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</si>
  <si>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</si>
  <si>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</si>
  <si>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</si>
  <si>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</si>
  <si>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</si>
  <si>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</si>
  <si>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</si>
  <si>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</si>
  <si>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</si>
  <si>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</si>
  <si>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</si>
  <si>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</si>
  <si>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</si>
  <si>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</si>
  <si>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</si>
  <si>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</si>
  <si>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</si>
  <si>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</si>
  <si>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</si>
  <si>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</si>
  <si>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</si>
  <si>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</si>
  <si>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</si>
  <si>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</si>
  <si>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</si>
  <si>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</si>
  <si>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</si>
  <si>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</si>
  <si>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</si>
  <si>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</si>
  <si>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</si>
  <si>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</si>
  <si>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</si>
  <si>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</si>
  <si>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</si>
  <si>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</si>
  <si>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</si>
  <si>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</si>
  <si>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</si>
  <si>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</si>
  <si>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</si>
  <si>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</si>
  <si>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</si>
  <si>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</si>
  <si>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</si>
  <si>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</si>
  <si>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</si>
  <si>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</si>
  <si>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</si>
  <si>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</si>
  <si>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</si>
  <si>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</si>
  <si>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</si>
  <si>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</si>
  <si>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</si>
  <si>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</si>
  <si>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</si>
  <si>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</si>
  <si>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</si>
  <si>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</si>
  <si>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</si>
  <si>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</si>
  <si>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</si>
  <si>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</si>
  <si>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</si>
  <si>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</si>
  <si>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</si>
  <si>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</si>
  <si>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</si>
  <si>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</si>
  <si>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</si>
  <si>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</si>
  <si>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</si>
  <si>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</si>
  <si>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</si>
  <si>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</si>
  <si>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</si>
  <si>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</si>
  <si>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</si>
  <si>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</si>
  <si>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</si>
  <si>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</si>
  <si>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</si>
  <si>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</si>
  <si>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</si>
  <si>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</si>
  <si>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</si>
  <si>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</si>
  <si>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</si>
  <si>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</si>
  <si>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</si>
  <si>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</si>
  <si>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</si>
  <si>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</si>
  <si>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</si>
  <si>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</si>
  <si>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</si>
  <si>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</si>
  <si>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</si>
  <si>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</si>
  <si>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</si>
  <si>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</si>
  <si>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</si>
  <si>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</si>
  <si>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</si>
  <si>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</si>
  <si>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</si>
  <si>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</si>
  <si>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</si>
  <si>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</si>
  <si>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</si>
  <si>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</si>
  <si>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</si>
  <si>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</si>
  <si>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</si>
  <si>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</si>
  <si>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</si>
  <si>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</si>
  <si>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</si>
  <si>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</si>
  <si>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</si>
  <si>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</si>
  <si>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</si>
  <si>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</si>
  <si>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</si>
  <si>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</si>
  <si>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</si>
  <si>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</si>
  <si>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</si>
  <si>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</si>
  <si>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</si>
  <si>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</si>
  <si>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</si>
  <si>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</si>
  <si>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</si>
  <si>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</si>
  <si>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</si>
  <si>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</si>
  <si>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</si>
  <si>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</si>
  <si>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</si>
  <si>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</si>
  <si>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</si>
  <si>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</si>
  <si>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</si>
  <si>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</si>
  <si>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</si>
  <si>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</si>
  <si>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</si>
  <si>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</si>
  <si>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</si>
  <si>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</si>
  <si>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</si>
  <si>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</si>
  <si>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</si>
  <si>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</si>
  <si>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</si>
  <si>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</si>
  <si>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</si>
  <si>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</si>
  <si>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</si>
  <si>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</si>
  <si>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</si>
  <si>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</si>
  <si>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</si>
  <si>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</si>
  <si>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</si>
  <si>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</si>
  <si>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</si>
  <si>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</si>
  <si>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</si>
  <si>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</si>
  <si>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</si>
  <si>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</si>
  <si>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</si>
  <si>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</si>
  <si>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</si>
  <si>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</si>
  <si>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</si>
  <si>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</si>
  <si>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</si>
  <si>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</si>
  <si>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</si>
  <si>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</si>
  <si>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</si>
  <si>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</si>
  <si>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</si>
  <si>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</si>
  <si>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</si>
  <si>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</si>
  <si>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</si>
  <si>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</si>
  <si>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</si>
  <si>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</si>
  <si>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</si>
  <si>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</si>
  <si>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</si>
  <si>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</si>
  <si>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</si>
  <si>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</si>
  <si>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</si>
  <si>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</si>
  <si>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</si>
  <si>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</si>
  <si>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</si>
  <si>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</si>
  <si>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</si>
  <si>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</si>
  <si>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</si>
  <si>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</si>
  <si>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</si>
  <si>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</si>
  <si>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</si>
  <si>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</si>
  <si>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</si>
  <si>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</si>
  <si>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</si>
  <si>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</si>
  <si>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</si>
  <si>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</si>
  <si>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</si>
  <si>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</si>
  <si>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</si>
  <si>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</si>
  <si>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</si>
  <si>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</si>
  <si>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</si>
  <si>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</si>
  <si>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</si>
  <si>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</si>
  <si>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</si>
  <si>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</si>
  <si>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</si>
  <si>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</si>
  <si>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</si>
  <si>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</si>
  <si>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</si>
  <si>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</si>
  <si>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</si>
  <si>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</si>
  <si>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</si>
  <si>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</si>
  <si>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</si>
  <si>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</si>
  <si>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</si>
  <si>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</si>
  <si>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</si>
  <si>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</si>
  <si>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</si>
  <si>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</si>
  <si>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</si>
  <si>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</si>
  <si>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</si>
  <si>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</si>
  <si>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</si>
  <si>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</si>
  <si>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</si>
  <si>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</si>
  <si>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</si>
  <si>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</si>
  <si>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</si>
  <si>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</si>
  <si>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</si>
  <si>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</si>
  <si>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</si>
  <si>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</si>
  <si>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</si>
  <si>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</si>
  <si>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</si>
  <si>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</si>
  <si>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</si>
  <si>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</si>
  <si>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</si>
  <si>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</si>
  <si>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</si>
  <si>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</si>
  <si>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</si>
  <si>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</si>
  <si>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</si>
  <si>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</si>
  <si>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</si>
  <si>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</si>
  <si>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</si>
  <si>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</si>
  <si>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</si>
  <si>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</si>
  <si>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</si>
  <si>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</si>
  <si>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</si>
  <si>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</si>
  <si>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</si>
  <si>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</si>
  <si>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</si>
  <si>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</si>
  <si>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</si>
  <si>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</si>
  <si>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</si>
  <si>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</si>
  <si>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</si>
  <si>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</si>
  <si>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</si>
  <si>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</si>
  <si>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</si>
  <si>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</si>
  <si>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</si>
  <si>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</si>
  <si>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</si>
  <si>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</si>
  <si>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</si>
  <si>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</si>
  <si>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</si>
  <si>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</si>
  <si>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</si>
  <si>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</si>
  <si>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</si>
  <si>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</si>
  <si>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</si>
  <si>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</si>
  <si>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</si>
  <si>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</si>
  <si>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</si>
  <si>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</si>
  <si>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</si>
  <si>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</si>
  <si>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</si>
  <si>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</si>
  <si>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</si>
  <si>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</si>
  <si>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</si>
  <si>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</si>
  <si>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</si>
  <si>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</si>
  <si>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</si>
  <si>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</si>
  <si>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</si>
  <si>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</si>
  <si>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</si>
  <si>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</si>
  <si>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</si>
  <si>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</si>
  <si>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</si>
  <si>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</si>
  <si>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</si>
  <si>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</si>
  <si>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</si>
  <si>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</si>
  <si>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</si>
  <si>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</si>
  <si>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</si>
  <si>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</si>
  <si>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</si>
  <si>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</si>
  <si>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</si>
  <si>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</si>
  <si>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</si>
  <si>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</si>
  <si>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</si>
  <si>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</si>
  <si>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</si>
  <si>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</si>
  <si>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</si>
  <si>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</si>
  <si>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</si>
  <si>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</si>
  <si>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</si>
  <si>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</si>
  <si>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</si>
  <si>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</si>
  <si>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</si>
  <si>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</si>
  <si>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</si>
  <si>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</si>
  <si>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</si>
  <si>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</si>
  <si>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</si>
  <si>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</si>
  <si>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</si>
  <si>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</si>
  <si>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</si>
  <si>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</si>
  <si>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</si>
  <si>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</si>
  <si>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</si>
  <si>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</si>
  <si>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</si>
  <si>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</si>
  <si>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</si>
  <si>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</si>
  <si>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</si>
  <si>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</si>
  <si>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</si>
  <si>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</si>
  <si>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</si>
  <si>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</si>
  <si>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</si>
  <si>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</si>
  <si>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</si>
  <si>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</si>
  <si>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</si>
  <si>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</si>
  <si>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</si>
  <si>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</si>
  <si>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</si>
  <si>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</si>
  <si>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</si>
  <si>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</si>
  <si>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</si>
  <si>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</si>
  <si>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</si>
  <si>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</si>
  <si>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</si>
  <si>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</si>
  <si>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</si>
  <si>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</si>
  <si>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</si>
  <si>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</si>
  <si>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</si>
  <si>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</si>
  <si>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</si>
  <si>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</si>
  <si>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</si>
  <si>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</si>
  <si>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</si>
  <si>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</si>
  <si>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</si>
  <si>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</si>
  <si>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</si>
  <si>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</si>
  <si>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</si>
  <si>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</si>
  <si>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</si>
  <si>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</si>
  <si>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</si>
  <si>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</si>
  <si>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</si>
  <si>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</si>
  <si>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</si>
  <si>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</si>
  <si>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</si>
  <si>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</si>
  <si>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</si>
  <si>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</si>
  <si>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</si>
  <si>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</si>
  <si>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</si>
  <si>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</si>
  <si>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</si>
  <si>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</si>
  <si>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</si>
  <si>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</si>
  <si>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</si>
  <si>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</si>
  <si>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</si>
  <si>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</si>
  <si>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</si>
  <si>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</si>
  <si>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</si>
  <si>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</si>
  <si>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</si>
  <si>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</si>
  <si>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</si>
  <si>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</si>
  <si>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</si>
  <si>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</si>
  <si>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</si>
  <si>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</si>
  <si>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</si>
  <si>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</si>
  <si>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</si>
  <si>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</si>
  <si>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</si>
  <si>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</si>
  <si>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</si>
  <si>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</si>
  <si>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</si>
  <si>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</si>
  <si>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</si>
  <si>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</si>
  <si>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</si>
  <si>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</si>
  <si>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</si>
  <si>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</si>
  <si>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</si>
  <si>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</si>
  <si>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</si>
  <si>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</si>
  <si>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</si>
  <si>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</si>
  <si>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</si>
  <si>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</si>
  <si>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</si>
  <si>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</si>
  <si>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</si>
  <si>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</si>
  <si>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</si>
  <si>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</si>
  <si>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</si>
  <si>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</si>
  <si>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</si>
  <si>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</si>
  <si>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</si>
  <si>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</si>
  <si>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</si>
  <si>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</si>
  <si>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</si>
  <si>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</si>
  <si>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</si>
  <si>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</si>
  <si>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</si>
  <si>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</si>
  <si>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</si>
  <si>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</si>
  <si>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</si>
  <si>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</si>
  <si>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</si>
  <si>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</si>
  <si>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</si>
  <si>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</si>
  <si>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</si>
  <si>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</si>
  <si>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</si>
  <si>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</si>
  <si>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</si>
  <si>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</si>
  <si>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</si>
  <si>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</si>
  <si>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</si>
  <si>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</si>
  <si>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</si>
  <si>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</si>
  <si>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</si>
  <si>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</si>
  <si>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</si>
  <si>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</si>
  <si>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</si>
  <si>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</si>
  <si>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</si>
  <si>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</si>
  <si>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</si>
  <si>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</si>
  <si>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</si>
  <si>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</si>
  <si>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</si>
  <si>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</si>
  <si>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</si>
  <si>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</si>
  <si>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</si>
  <si>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</si>
  <si>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</si>
  <si>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</si>
  <si>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</si>
  <si>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</si>
  <si>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</si>
  <si>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</si>
  <si>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</si>
  <si>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</si>
  <si>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</si>
  <si>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</si>
  <si>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</si>
  <si>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</si>
  <si>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</si>
  <si>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</si>
  <si>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</si>
  <si>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</si>
  <si>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</si>
  <si>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</si>
  <si>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</si>
  <si>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</si>
  <si>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</si>
  <si>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</si>
  <si>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</si>
  <si>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</si>
  <si>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</si>
  <si>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</si>
  <si>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</si>
  <si>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</si>
  <si>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</si>
  <si>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</si>
  <si>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</si>
  <si>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</si>
  <si>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</si>
  <si>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</si>
  <si>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</si>
  <si>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</si>
  <si>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</si>
  <si>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</si>
  <si>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</si>
  <si>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</si>
  <si>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</si>
  <si>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</si>
  <si>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</si>
  <si>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</si>
  <si>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</si>
  <si>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</si>
  <si>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</si>
  <si>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</si>
  <si>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</si>
  <si>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</si>
  <si>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</si>
  <si>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</si>
  <si>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</si>
  <si>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</si>
  <si>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</si>
  <si>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</si>
  <si>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</si>
  <si>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</si>
  <si>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</si>
  <si>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</si>
  <si>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</si>
  <si>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</si>
  <si>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</si>
  <si>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</si>
  <si>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</si>
  <si>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</si>
  <si>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</si>
  <si>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</si>
  <si>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</si>
  <si>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</si>
  <si>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</si>
  <si>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</si>
  <si>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</si>
  <si>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</si>
  <si>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</si>
  <si>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</si>
  <si>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</si>
  <si>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</si>
  <si>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</si>
  <si>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</si>
  <si>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</si>
  <si>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</si>
  <si>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</si>
  <si>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</si>
  <si>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</si>
  <si>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</si>
  <si>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</si>
  <si>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</si>
  <si>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</si>
  <si>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</si>
  <si>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</si>
  <si>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</si>
  <si>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</si>
  <si>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</si>
  <si>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</si>
  <si>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</si>
  <si>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</si>
  <si>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</si>
  <si>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</si>
  <si>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</si>
  <si>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</si>
  <si>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</si>
  <si>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</si>
  <si>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</si>
  <si>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</si>
  <si>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</si>
  <si>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</si>
  <si>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</si>
  <si>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</si>
  <si>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</si>
  <si>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</si>
  <si>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</si>
  <si>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</si>
  <si>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</si>
  <si>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</si>
  <si>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</si>
  <si>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</si>
  <si>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</si>
  <si>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</si>
  <si>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</si>
  <si>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</si>
  <si>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</si>
  <si>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</si>
  <si>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</si>
  <si>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</si>
  <si>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</si>
  <si>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</si>
  <si>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</si>
  <si>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</si>
  <si>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</si>
  <si>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</si>
  <si>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</si>
  <si>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</si>
  <si>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</si>
  <si>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</si>
  <si>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</si>
  <si>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</si>
  <si>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</si>
  <si>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</si>
  <si>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</si>
  <si>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</si>
  <si>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</si>
  <si>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</si>
  <si>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</si>
  <si>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</si>
  <si>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</si>
  <si>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</si>
  <si>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</si>
  <si>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</si>
  <si>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</si>
  <si>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</si>
  <si>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</si>
  <si>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</si>
  <si>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</si>
  <si>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</si>
  <si>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</si>
  <si>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</si>
  <si>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</si>
  <si>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</si>
  <si>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</si>
  <si>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</si>
  <si>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</si>
  <si>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</si>
  <si>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</si>
  <si>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</si>
  <si>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</si>
  <si>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</si>
  <si>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</si>
  <si>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</si>
  <si>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</si>
  <si>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</si>
  <si>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</si>
  <si>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</si>
  <si>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</si>
  <si>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</si>
  <si>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</si>
  <si>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</si>
  <si>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</si>
  <si>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</si>
  <si>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</si>
  <si>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</si>
  <si>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</si>
  <si>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</si>
  <si>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</si>
  <si>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</si>
  <si>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</si>
  <si>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</si>
  <si>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</si>
  <si>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</si>
  <si>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</si>
  <si>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</si>
  <si>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</si>
  <si>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</si>
  <si>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</si>
  <si>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</si>
  <si>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</si>
  <si>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</si>
  <si>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</si>
  <si>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</si>
  <si>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</si>
  <si>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</si>
  <si>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</si>
  <si>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</si>
  <si>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</si>
  <si>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</si>
  <si>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</si>
  <si>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</si>
  <si>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</si>
  <si>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</si>
  <si>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</si>
  <si>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</si>
  <si>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</si>
  <si>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</si>
  <si>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</si>
  <si>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</si>
  <si>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</si>
  <si>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</si>
  <si>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</si>
  <si>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</si>
  <si>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</si>
  <si>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</si>
  <si>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</si>
  <si>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</si>
  <si>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</si>
  <si>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</si>
  <si>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</si>
  <si>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</si>
  <si>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</si>
  <si>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</si>
  <si>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</si>
  <si>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</si>
  <si>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</si>
  <si>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</si>
  <si>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</si>
  <si>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</si>
  <si>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</si>
  <si>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</si>
  <si>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</si>
  <si>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</si>
  <si>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</si>
  <si>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</si>
  <si>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</si>
  <si>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</si>
  <si>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</si>
  <si>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</si>
  <si>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</si>
  <si>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</si>
  <si>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</si>
  <si>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</si>
  <si>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</si>
  <si>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</si>
  <si>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</si>
  <si>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</si>
  <si>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</si>
  <si>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</si>
  <si>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</si>
  <si>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</si>
  <si>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</si>
  <si>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</si>
  <si>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</si>
  <si>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</si>
  <si>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</si>
  <si>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</si>
  <si>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</si>
  <si>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</si>
  <si>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</si>
  <si>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</si>
  <si>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</si>
  <si>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</si>
  <si>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</si>
  <si>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</si>
  <si>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</si>
  <si>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</si>
  <si>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</si>
  <si>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</si>
  <si>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</si>
  <si>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</si>
  <si>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</si>
  <si>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</si>
  <si>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</si>
  <si>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</si>
  <si>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</si>
  <si>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</si>
  <si>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</si>
  <si>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</si>
  <si>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</si>
  <si>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</si>
  <si>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</si>
  <si>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</si>
  <si>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</si>
  <si>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</si>
  <si>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</si>
  <si>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</si>
  <si>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</si>
  <si>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</si>
  <si>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</si>
  <si>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</si>
  <si>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</si>
  <si>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</si>
  <si>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</si>
  <si>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</si>
  <si>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</si>
  <si>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</si>
  <si>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</si>
  <si>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</si>
  <si>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</si>
  <si>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</si>
  <si>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</si>
  <si>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</si>
  <si>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</si>
  <si>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</si>
  <si>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</si>
  <si>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</si>
  <si>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</si>
  <si>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</si>
  <si>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</si>
  <si>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</si>
  <si>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</si>
  <si>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</si>
  <si>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</si>
  <si>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</si>
  <si>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</si>
  <si>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</si>
  <si>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</si>
  <si>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</si>
  <si>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</si>
  <si>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</si>
  <si>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</si>
  <si>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</si>
  <si>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</si>
  <si>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</si>
  <si>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</si>
  <si>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</si>
  <si>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</si>
  <si>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</si>
  <si>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</si>
  <si>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</si>
  <si>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</si>
  <si>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</si>
  <si>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</si>
  <si>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</si>
  <si>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</si>
  <si>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</si>
  <si>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</si>
  <si>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</si>
  <si>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</si>
  <si>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</si>
  <si>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</si>
  <si>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</si>
  <si>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</si>
  <si>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</si>
  <si>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</si>
  <si>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</si>
  <si>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</si>
  <si>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</si>
  <si>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</si>
  <si>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</si>
  <si>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</si>
  <si>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</si>
  <si>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</si>
  <si>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</si>
  <si>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</si>
  <si>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</si>
  <si>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</si>
  <si>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</si>
  <si>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</si>
  <si>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</si>
  <si>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</si>
  <si>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</si>
  <si>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</si>
  <si>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</si>
  <si>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</si>
  <si>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</si>
  <si>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</si>
  <si>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</si>
  <si>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</si>
  <si>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</si>
  <si>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</si>
  <si>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</si>
  <si>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</si>
  <si>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</si>
  <si>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</si>
  <si>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</si>
  <si>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</si>
  <si>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</si>
  <si>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</si>
  <si>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</si>
  <si>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</si>
  <si>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</si>
  <si>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</si>
  <si>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</si>
  <si>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</si>
  <si>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</si>
  <si>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</si>
  <si>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</si>
  <si>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</si>
  <si>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</si>
  <si>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</si>
  <si>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</si>
  <si>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</si>
  <si>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</si>
  <si>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</si>
  <si>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</si>
  <si>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</si>
  <si>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</si>
  <si>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</si>
  <si>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</si>
  <si>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</si>
  <si>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</si>
  <si>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</si>
  <si>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</si>
  <si>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</si>
  <si>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</si>
  <si>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</si>
  <si>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</si>
  <si>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</si>
  <si>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</si>
  <si>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</si>
  <si>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</si>
  <si>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</si>
  <si>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</si>
  <si>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</si>
  <si>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</si>
  <si>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</si>
  <si>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</si>
  <si>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</si>
  <si>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</si>
  <si>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</si>
  <si>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</si>
  <si>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</si>
  <si>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</si>
  <si>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</si>
  <si>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</si>
  <si>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</si>
  <si>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</si>
  <si>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</si>
  <si>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</si>
  <si>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</si>
  <si>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</si>
  <si>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</si>
  <si>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</si>
  <si>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</si>
  <si>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</si>
  <si>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</si>
  <si>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</si>
  <si>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</si>
  <si>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</si>
  <si>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</si>
  <si>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</si>
  <si>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</si>
  <si>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</si>
  <si>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</si>
  <si>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</si>
  <si>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</si>
  <si>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</si>
  <si>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</si>
  <si>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</si>
  <si>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</si>
  <si>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</si>
  <si>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</si>
  <si>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</si>
  <si>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</si>
  <si>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</si>
  <si>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</si>
  <si>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</si>
  <si>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</si>
  <si>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</si>
  <si>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</si>
  <si>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</si>
  <si>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</si>
  <si>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</si>
  <si>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</si>
  <si>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</si>
  <si>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</si>
  <si>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</si>
  <si>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</si>
  <si>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</si>
  <si>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</si>
  <si>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</si>
  <si>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</si>
  <si>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</si>
  <si>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</si>
  <si>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</si>
  <si>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</si>
  <si>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</si>
  <si>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</si>
  <si>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</si>
  <si>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</si>
  <si>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</si>
  <si>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</si>
  <si>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</si>
  <si>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</si>
  <si>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</si>
  <si>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</si>
  <si>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</si>
  <si>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</si>
  <si>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</si>
  <si>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</si>
  <si>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</si>
  <si>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</si>
  <si>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</si>
  <si>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</si>
  <si>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</si>
  <si>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</si>
  <si>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</si>
  <si>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</si>
  <si>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</si>
  <si>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</si>
  <si>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</si>
  <si>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</si>
  <si>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</si>
  <si>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</si>
  <si>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</si>
  <si>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</si>
  <si>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</si>
  <si>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</si>
  <si>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</si>
  <si>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</si>
  <si>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</si>
  <si>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</si>
  <si>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</si>
  <si>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</si>
  <si>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</si>
  <si>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</si>
  <si>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</si>
  <si>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</si>
  <si>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</si>
  <si>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</si>
  <si>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</si>
  <si>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</si>
  <si>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</si>
  <si>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</si>
  <si>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</si>
  <si>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</si>
  <si>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</si>
  <si>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</si>
  <si>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</si>
  <si>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</si>
  <si>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</si>
  <si>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</si>
  <si>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</si>
  <si>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</si>
  <si>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</si>
  <si>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</si>
  <si>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</si>
  <si>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</si>
  <si>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</si>
  <si>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</si>
  <si>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</si>
  <si>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</si>
  <si>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</si>
  <si>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</si>
  <si>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</si>
  <si>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</si>
  <si>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</si>
  <si>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</si>
  <si>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</si>
  <si>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</si>
  <si>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</si>
  <si>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</si>
  <si>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</si>
  <si>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</si>
  <si>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</si>
  <si>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</si>
  <si>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</si>
  <si>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</si>
  <si>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</si>
  <si>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</si>
  <si>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</si>
  <si>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</si>
  <si>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</si>
  <si>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</si>
  <si>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</si>
  <si>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</si>
  <si>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</si>
  <si>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</si>
  <si>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</si>
  <si>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</si>
  <si>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</si>
  <si>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</si>
  <si>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</si>
  <si>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</si>
  <si>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</si>
  <si>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</si>
  <si>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</si>
  <si>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</si>
  <si>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</si>
  <si>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</si>
  <si>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</si>
  <si>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</si>
  <si>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</si>
  <si>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</si>
  <si>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</si>
  <si>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</si>
  <si>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</si>
  <si>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</si>
  <si>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</si>
  <si>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</si>
  <si>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</si>
  <si>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</si>
  <si>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</si>
  <si>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</si>
  <si>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</si>
  <si>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</si>
  <si>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</si>
  <si>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</si>
  <si>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</si>
  <si>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</si>
  <si>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</si>
  <si>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</si>
  <si>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</si>
  <si>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</si>
  <si>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</si>
  <si>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</si>
  <si>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</si>
  <si>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</si>
  <si>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</si>
  <si>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</si>
  <si>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</si>
  <si>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</si>
  <si>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</si>
  <si>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</si>
  <si>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</si>
  <si>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</si>
  <si>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</si>
  <si>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</si>
  <si>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</si>
  <si>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</si>
  <si>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</si>
  <si>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</si>
  <si>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</si>
  <si>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</si>
  <si>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</si>
  <si>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</si>
  <si>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</si>
  <si>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</si>
  <si>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</si>
  <si>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</si>
  <si>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</si>
  <si>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</si>
  <si>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</si>
  <si>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</si>
  <si>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</si>
  <si>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</si>
  <si>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</si>
  <si>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</si>
  <si>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</si>
  <si>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</si>
  <si>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</si>
  <si>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</si>
  <si>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</si>
  <si>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</si>
  <si>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</si>
  <si>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</si>
  <si>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</si>
  <si>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</si>
  <si>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</si>
  <si>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</si>
  <si>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</si>
  <si>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</si>
  <si>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</si>
  <si>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</si>
  <si>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</si>
  <si>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</si>
  <si>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</si>
  <si>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</si>
  <si>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</si>
  <si>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</si>
  <si>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</si>
  <si>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</si>
  <si>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</si>
  <si>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</si>
  <si>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</si>
  <si>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</si>
  <si>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</si>
  <si>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</si>
  <si>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</si>
  <si>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</si>
  <si>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</si>
  <si>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</si>
  <si>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</si>
  <si>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</si>
  <si>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</si>
  <si>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</si>
  <si>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</si>
  <si>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</si>
  <si>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</si>
  <si>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</si>
  <si>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</si>
  <si>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</si>
  <si>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</si>
  <si>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</si>
  <si>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</si>
  <si>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</si>
  <si>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</si>
  <si>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</si>
  <si>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</si>
  <si>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</si>
  <si>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</si>
  <si>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</si>
  <si>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</si>
  <si>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</si>
  <si>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</si>
  <si>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</si>
  <si>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</si>
  <si>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</si>
  <si>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</si>
  <si>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</si>
  <si>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</si>
  <si>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</si>
  <si>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</si>
  <si>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</si>
  <si>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</si>
  <si>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</si>
  <si>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</si>
  <si>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</si>
  <si>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</si>
  <si>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</si>
  <si>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</si>
  <si>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</si>
  <si>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</si>
  <si>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</si>
  <si>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</si>
  <si>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</si>
  <si>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</si>
  <si>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</si>
  <si>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</si>
  <si>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</si>
  <si>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</si>
  <si>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</si>
  <si>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</si>
  <si>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</si>
  <si>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</si>
  <si>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</si>
  <si>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</si>
  <si>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</si>
  <si>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</si>
  <si>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</si>
  <si>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</si>
  <si>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</si>
  <si>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</si>
  <si>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</si>
  <si>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</si>
  <si>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</si>
  <si>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</si>
  <si>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</si>
  <si>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</si>
  <si>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</si>
  <si>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</si>
  <si>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</si>
  <si>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</si>
  <si>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</si>
  <si>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</si>
  <si>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</si>
  <si>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</si>
  <si>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</si>
  <si>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</si>
  <si>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</si>
  <si>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</si>
  <si>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</si>
  <si>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</si>
  <si>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</si>
  <si>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</si>
  <si>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</si>
  <si>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</si>
  <si>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</si>
  <si>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</si>
  <si>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</si>
  <si>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</si>
  <si>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</si>
  <si>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</si>
  <si>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</si>
  <si>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</si>
  <si>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</si>
  <si>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</si>
  <si>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</si>
  <si>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</si>
  <si>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</si>
  <si>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</si>
  <si>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</si>
  <si>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</si>
  <si>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</si>
  <si>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</si>
  <si>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</si>
  <si>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</si>
  <si>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</si>
  <si>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</si>
  <si>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</si>
  <si>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</si>
  <si>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</si>
  <si>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</si>
  <si>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</si>
  <si>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</si>
  <si>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</si>
  <si>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</si>
  <si>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</si>
  <si>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</si>
  <si>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</si>
  <si>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</si>
  <si>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</si>
  <si>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</si>
  <si>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</si>
  <si>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</si>
  <si>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</si>
  <si>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</si>
  <si>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</si>
  <si>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</si>
  <si>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</si>
  <si>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</si>
  <si>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</si>
  <si>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</si>
  <si>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</si>
  <si>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</si>
  <si>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</si>
  <si>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</si>
  <si>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</si>
  <si>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</si>
  <si>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</si>
  <si>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</si>
  <si>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</si>
  <si>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</si>
  <si>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</si>
  <si>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</si>
  <si>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</si>
  <si>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</si>
  <si>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</si>
  <si>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</si>
  <si>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</si>
  <si>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</si>
  <si>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</si>
  <si>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</si>
  <si>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</si>
  <si>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</si>
  <si>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</si>
  <si>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</si>
  <si>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</si>
  <si>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</si>
  <si>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</si>
  <si>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</si>
  <si>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</si>
  <si>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</si>
  <si>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</si>
  <si>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</si>
  <si>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</si>
  <si>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</si>
  <si>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</si>
  <si>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</si>
  <si>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</si>
  <si>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</si>
  <si>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</si>
  <si>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</si>
  <si>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</si>
  <si>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</si>
  <si>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</si>
  <si>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</si>
  <si>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</si>
  <si>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</si>
  <si>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</si>
  <si>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</si>
  <si>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</si>
  <si>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</si>
  <si>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</si>
  <si>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</si>
  <si>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</si>
  <si>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</si>
  <si>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</si>
  <si>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</si>
  <si>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</si>
  <si>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</si>
  <si>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</si>
  <si>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</si>
  <si>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</si>
  <si>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</si>
  <si>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</si>
  <si>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</si>
  <si>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</si>
  <si>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</si>
  <si>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</si>
  <si>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</si>
  <si>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</si>
  <si>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</si>
  <si>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</si>
  <si>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</si>
  <si>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</si>
  <si>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</si>
  <si>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</si>
  <si>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</si>
  <si>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</si>
  <si>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</si>
  <si>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</si>
  <si>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</si>
  <si>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</si>
  <si>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</si>
  <si>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</si>
  <si>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</si>
  <si>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</si>
  <si>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</si>
  <si>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</si>
  <si>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</si>
  <si>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</si>
  <si>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</si>
  <si>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</si>
  <si>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</si>
  <si>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</si>
  <si>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</si>
  <si>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</si>
  <si>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</si>
  <si>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</si>
  <si>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</si>
  <si>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</si>
  <si>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</si>
  <si>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</si>
  <si>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</si>
  <si>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</si>
  <si>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</si>
  <si>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</si>
  <si>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</si>
  <si>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</si>
  <si>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</si>
  <si>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</si>
  <si>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</si>
  <si>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</si>
  <si>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</si>
  <si>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</si>
  <si>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</si>
  <si>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</si>
  <si>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</si>
  <si>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</si>
  <si>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</si>
  <si>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</si>
  <si>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</si>
  <si>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</si>
  <si>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</si>
  <si>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</si>
  <si>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</si>
  <si>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</si>
  <si>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</si>
  <si>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</si>
  <si>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</si>
  <si>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</si>
  <si>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</si>
  <si>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</si>
  <si>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</si>
  <si>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</si>
  <si>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</si>
  <si>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</si>
  <si>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</si>
  <si>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</si>
  <si>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</si>
  <si>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</si>
  <si>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</si>
  <si>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</si>
  <si>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</si>
  <si>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</si>
  <si>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</si>
  <si>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</si>
  <si>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</si>
  <si>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</si>
  <si>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</si>
  <si>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</si>
  <si>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</si>
  <si>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</si>
  <si>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</si>
  <si>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</si>
  <si>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</si>
  <si>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</si>
  <si>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</si>
  <si>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</si>
  <si>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</si>
  <si>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</si>
  <si>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</si>
  <si>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</si>
  <si>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</si>
  <si>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</si>
  <si>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</si>
  <si>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</si>
  <si>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</si>
  <si>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</si>
  <si>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</si>
  <si>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</si>
  <si>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</si>
  <si>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</si>
  <si>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</si>
  <si>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</si>
  <si>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</si>
  <si>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</si>
  <si>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</si>
  <si>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</si>
  <si>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</si>
  <si>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</si>
  <si>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</si>
  <si>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</si>
  <si>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</si>
  <si>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</si>
  <si>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</si>
  <si>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</si>
  <si>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</si>
  <si>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</si>
  <si>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</si>
  <si>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</si>
  <si>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</si>
  <si>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</si>
  <si>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</si>
  <si>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</si>
  <si>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</si>
  <si>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</si>
  <si>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</si>
  <si>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</si>
  <si>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</si>
  <si>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</si>
  <si>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</si>
  <si>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</si>
  <si>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</si>
  <si>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</si>
  <si>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</si>
  <si>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</si>
  <si>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</si>
  <si>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</si>
  <si>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</si>
  <si>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</si>
  <si>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</si>
  <si>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</si>
  <si>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</si>
  <si>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</si>
  <si>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</si>
  <si>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</si>
  <si>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</si>
  <si>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</si>
  <si>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</si>
  <si>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</si>
  <si>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</si>
  <si>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</si>
  <si>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</si>
  <si>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</si>
  <si>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</si>
  <si>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</si>
  <si>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</si>
  <si>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</si>
  <si>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</si>
  <si>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</si>
  <si>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</si>
  <si>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</si>
  <si>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</si>
  <si>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</si>
  <si>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</si>
  <si>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</si>
  <si>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</si>
  <si>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</si>
  <si>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</si>
  <si>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</si>
  <si>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</si>
  <si>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</si>
  <si>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</si>
  <si>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</si>
  <si>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</si>
  <si>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</si>
  <si>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</si>
  <si>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</si>
  <si>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</si>
  <si>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</si>
  <si>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</si>
  <si>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</si>
  <si>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</si>
  <si>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</si>
  <si>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</si>
  <si>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</si>
  <si>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</si>
  <si>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</si>
  <si>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</si>
  <si>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</si>
  <si>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</si>
  <si>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</si>
  <si>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</si>
  <si>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</si>
  <si>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</si>
  <si>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</si>
  <si>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</si>
  <si>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</si>
  <si>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</si>
  <si>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</si>
  <si>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</si>
  <si>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</si>
  <si>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</si>
  <si>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</si>
  <si>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</si>
  <si>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</si>
  <si>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</si>
  <si>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</si>
  <si>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</si>
  <si>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</si>
  <si>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</si>
  <si>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</si>
  <si>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</si>
  <si>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</si>
  <si>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</si>
  <si>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</si>
  <si>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</si>
  <si>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</si>
  <si>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</si>
  <si>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</si>
  <si>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</si>
  <si>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</si>
  <si>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</si>
  <si>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</si>
  <si>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</si>
  <si>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</si>
  <si>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</si>
  <si>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</si>
  <si>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</si>
  <si>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</si>
  <si>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</si>
  <si>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</si>
  <si>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</si>
  <si>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</si>
  <si>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</si>
  <si>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</si>
  <si>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</si>
  <si>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</si>
  <si>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</si>
  <si>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</si>
  <si>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</si>
  <si>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</si>
  <si>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</si>
  <si>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</si>
  <si>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</si>
  <si>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</si>
  <si>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</si>
  <si>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</si>
  <si>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</si>
  <si>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</si>
  <si>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</si>
  <si>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</si>
  <si>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</si>
  <si>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</si>
  <si>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</si>
  <si>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</si>
  <si>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</si>
  <si>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</si>
  <si>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</si>
  <si>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</si>
  <si>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</si>
  <si>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</si>
  <si>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</si>
  <si>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</si>
  <si>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</si>
  <si>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</si>
  <si>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</si>
  <si>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</si>
  <si>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</si>
  <si>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</si>
  <si>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</si>
  <si>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</si>
  <si>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</si>
  <si>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</si>
  <si>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</si>
  <si>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</si>
  <si>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</si>
  <si>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</si>
  <si>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</si>
  <si>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</si>
  <si>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</si>
  <si>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</si>
  <si>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</si>
  <si>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</si>
  <si>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</si>
  <si>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</si>
  <si>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</si>
  <si>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</si>
  <si>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</si>
  <si>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</si>
  <si>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</si>
  <si>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</si>
  <si>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</si>
  <si>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</si>
  <si>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</si>
  <si>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</si>
  <si>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</si>
  <si>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</si>
  <si>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</si>
  <si>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</si>
  <si>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</si>
  <si>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</si>
  <si>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</si>
  <si>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</si>
  <si>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</si>
  <si>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</si>
  <si>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</si>
  <si>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</si>
  <si>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</si>
  <si>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</si>
  <si>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</si>
  <si>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</si>
  <si>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</si>
  <si>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</si>
  <si>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</si>
  <si>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</si>
  <si>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</si>
  <si>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</si>
  <si>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</si>
  <si>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</si>
  <si>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</si>
  <si>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</si>
  <si>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</si>
  <si>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</si>
  <si>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</si>
  <si>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</si>
  <si>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</si>
  <si>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</si>
  <si>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</si>
  <si>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</si>
  <si>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</si>
  <si>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</si>
  <si>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</si>
  <si>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</si>
  <si>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</si>
  <si>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</si>
  <si>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</si>
  <si>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</si>
  <si>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</si>
  <si>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</si>
  <si>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</si>
  <si>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</si>
  <si>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</si>
  <si>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</si>
  <si>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</si>
  <si>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</si>
  <si>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</si>
  <si>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</si>
  <si>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</si>
  <si>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</si>
  <si>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</si>
  <si>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</si>
  <si>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</si>
  <si>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</si>
  <si>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</si>
  <si>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</si>
  <si>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</si>
  <si>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</si>
  <si>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</si>
  <si>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</si>
  <si>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</si>
  <si>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</si>
  <si>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</si>
  <si>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</si>
  <si>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</si>
  <si>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</si>
  <si>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</si>
  <si>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</si>
  <si>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</si>
  <si>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</si>
  <si>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</si>
  <si>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</si>
  <si>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</si>
  <si>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</si>
  <si>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</si>
  <si>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</si>
  <si>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</si>
  <si>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</si>
  <si>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</si>
  <si>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</si>
  <si>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</si>
  <si>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</si>
  <si>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</si>
  <si>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</si>
  <si>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</si>
  <si>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</si>
  <si>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</si>
  <si>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</si>
  <si>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</si>
  <si>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</si>
  <si>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</si>
  <si>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</si>
  <si>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</si>
  <si>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</si>
  <si>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</si>
  <si>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</si>
  <si>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</si>
  <si>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</si>
  <si>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</si>
  <si>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</si>
  <si>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</si>
  <si>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</si>
  <si>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</si>
  <si>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</si>
  <si>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</si>
  <si>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</si>
  <si>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</si>
  <si>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</si>
  <si>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</si>
  <si>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</si>
  <si>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</si>
  <si>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</si>
  <si>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</si>
  <si>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</si>
  <si>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</si>
  <si>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</si>
  <si>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</si>
  <si>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</si>
  <si>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</si>
  <si>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</si>
  <si>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</si>
  <si>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</si>
  <si>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</si>
  <si>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</si>
  <si>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</si>
  <si>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</si>
  <si>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</si>
  <si>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</si>
  <si>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</si>
  <si>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</si>
  <si>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</si>
  <si>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</si>
  <si>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</si>
  <si>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</si>
  <si>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</si>
  <si>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</si>
  <si>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</si>
  <si>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</si>
  <si>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</si>
  <si>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</si>
  <si>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</si>
  <si>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</si>
  <si>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</si>
  <si>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</si>
  <si>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</si>
  <si>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</si>
  <si>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</si>
  <si>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</si>
  <si>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</si>
  <si>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</si>
  <si>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</si>
  <si>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</si>
  <si>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</si>
  <si>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</si>
  <si>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</si>
  <si>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</si>
  <si>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</si>
  <si>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</si>
  <si>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</si>
  <si>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</si>
  <si>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</si>
  <si>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</si>
  <si>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</si>
  <si>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</si>
  <si>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</si>
  <si>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</si>
  <si>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</si>
  <si>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</si>
  <si>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</si>
  <si>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</si>
  <si>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</si>
  <si>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</si>
  <si>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</si>
  <si>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</si>
  <si>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</si>
  <si>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</si>
  <si>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</si>
  <si>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</si>
  <si>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</si>
  <si>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</si>
  <si>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</si>
  <si>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</si>
  <si>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</si>
  <si>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</si>
  <si>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</si>
  <si>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</si>
  <si>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</si>
  <si>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</si>
  <si>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</si>
  <si>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</si>
  <si>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</si>
  <si>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</si>
  <si>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</si>
  <si>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</si>
  <si>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</si>
  <si>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</si>
  <si>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</si>
  <si>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</si>
  <si>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</si>
  <si>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</si>
  <si>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</si>
  <si>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</si>
  <si>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</si>
  <si>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</si>
  <si>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</si>
  <si>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</si>
  <si>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</si>
  <si>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</si>
  <si>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</si>
  <si>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</si>
  <si>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</si>
  <si>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</si>
  <si>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</si>
  <si>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</si>
  <si>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</si>
  <si>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</si>
  <si>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</si>
  <si>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</si>
  <si>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</si>
  <si>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</si>
  <si>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</si>
  <si>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</si>
  <si>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</si>
  <si>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</si>
  <si>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</si>
  <si>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</si>
  <si>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</si>
  <si>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</si>
  <si>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</si>
  <si>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</si>
  <si>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</si>
  <si>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</si>
  <si>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</si>
  <si>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</si>
  <si>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</si>
  <si>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</si>
  <si>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</si>
  <si>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</si>
  <si>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</si>
  <si>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</si>
  <si>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</si>
  <si>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</si>
  <si>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</si>
  <si>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</si>
  <si>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</si>
  <si>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</si>
  <si>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</si>
  <si>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</si>
  <si>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</si>
  <si>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</si>
  <si>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</si>
  <si>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</si>
  <si>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</si>
  <si>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</si>
  <si>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</si>
  <si>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</si>
  <si>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</si>
  <si>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</si>
  <si>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</si>
  <si>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</si>
  <si>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</si>
  <si>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</si>
  <si>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</si>
  <si>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</si>
  <si>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</si>
  <si>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</si>
  <si>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</si>
  <si>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</si>
  <si>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</si>
  <si>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</si>
  <si>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</si>
  <si>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</si>
  <si>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</si>
  <si>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</si>
  <si>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</si>
  <si>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</si>
  <si>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</si>
  <si>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</si>
  <si>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</si>
  <si>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</si>
  <si>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</si>
  <si>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</si>
  <si>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</si>
  <si>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</si>
  <si>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</si>
  <si>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</si>
  <si>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</si>
  <si>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</si>
  <si>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</si>
  <si>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</si>
  <si>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</si>
  <si>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</si>
  <si>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</si>
  <si>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</si>
  <si>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</si>
  <si>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</si>
  <si>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</si>
  <si>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</si>
  <si>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</si>
  <si>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</si>
  <si>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</si>
  <si>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</si>
  <si>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</si>
  <si>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</si>
  <si>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</si>
  <si>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</si>
  <si>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</si>
  <si>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</si>
  <si>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</si>
  <si>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</si>
  <si>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</si>
  <si>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</si>
  <si>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</si>
  <si>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</si>
  <si>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</si>
  <si>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</si>
  <si>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</si>
  <si>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</si>
  <si>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</si>
  <si>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</si>
  <si>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</si>
  <si>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</si>
  <si>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</si>
  <si>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</si>
  <si>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</si>
  <si>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</si>
  <si>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</si>
  <si>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</si>
  <si>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</si>
  <si>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</si>
  <si>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</si>
  <si>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</si>
  <si>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</si>
  <si>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</si>
  <si>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</si>
  <si>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</si>
  <si>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</si>
  <si>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</si>
  <si>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</si>
  <si>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</si>
  <si>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</si>
  <si>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</si>
  <si>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</si>
  <si>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</si>
  <si>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</si>
  <si>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</si>
  <si>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</si>
  <si>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</si>
  <si>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</si>
  <si>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</si>
  <si>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</si>
  <si>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</si>
  <si>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</si>
  <si>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</si>
  <si>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</si>
  <si>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</si>
  <si>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</si>
  <si>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</si>
  <si>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</si>
  <si>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</si>
  <si>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</si>
  <si>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</si>
  <si>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</si>
  <si>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</si>
  <si>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</si>
  <si>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</si>
  <si>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</si>
  <si>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</si>
  <si>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</si>
  <si>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</si>
  <si>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</si>
  <si>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</si>
  <si>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</si>
  <si>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</si>
  <si>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</si>
  <si>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</si>
  <si>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</si>
  <si>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</si>
  <si>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</si>
  <si>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</si>
  <si>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</si>
  <si>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</si>
  <si>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</si>
  <si>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</si>
  <si>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</si>
  <si>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</si>
  <si>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</si>
  <si>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</si>
  <si>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</si>
  <si>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</si>
  <si>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</si>
  <si>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</si>
  <si>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</si>
  <si>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</si>
  <si>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</si>
  <si>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</si>
  <si>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</si>
  <si>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</si>
  <si>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</si>
  <si>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</si>
  <si>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</si>
  <si>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</si>
  <si>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</si>
  <si>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</si>
  <si>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</si>
  <si>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</si>
  <si>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</si>
  <si>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</si>
  <si>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</si>
  <si>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</si>
  <si>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</si>
  <si>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</si>
  <si>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</si>
  <si>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</si>
  <si>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</si>
  <si>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</si>
  <si>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</si>
  <si>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</si>
  <si>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</si>
  <si>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</si>
  <si>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</si>
  <si>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</si>
  <si>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</si>
  <si>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</si>
  <si>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</si>
  <si>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</si>
  <si>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</si>
  <si>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</si>
  <si>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</si>
  <si>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</si>
  <si>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</si>
  <si>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</si>
  <si>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</si>
  <si>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</si>
  <si>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</si>
  <si>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</si>
  <si>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</si>
  <si>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</si>
  <si>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</si>
  <si>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</si>
  <si>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</si>
  <si>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</si>
  <si>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</si>
  <si>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</si>
  <si>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</si>
  <si>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</si>
  <si>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</si>
  <si>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</si>
  <si>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</si>
  <si>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</si>
  <si>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</si>
  <si>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</si>
  <si>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</si>
  <si>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</si>
  <si>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</si>
  <si>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</si>
  <si>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</si>
  <si>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</si>
  <si>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</si>
  <si>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</si>
  <si>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</si>
  <si>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</si>
  <si>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</si>
  <si>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</si>
  <si>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</si>
  <si>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</si>
  <si>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</si>
  <si>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</si>
  <si>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</si>
  <si>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</si>
  <si>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</si>
  <si>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</si>
  <si>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</si>
  <si>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</si>
  <si>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</si>
  <si>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</si>
  <si>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</si>
  <si>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</si>
  <si>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</si>
  <si>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</si>
  <si>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</si>
  <si>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</si>
  <si>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</si>
  <si>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</si>
  <si>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</si>
  <si>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</si>
  <si>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</si>
  <si>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</si>
  <si>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</si>
  <si>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</si>
  <si>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</si>
  <si>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</si>
  <si>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</si>
  <si>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</si>
  <si>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</si>
  <si>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</si>
  <si>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</si>
  <si>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</si>
  <si>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</si>
  <si>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</si>
  <si>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</si>
  <si>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</si>
  <si>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</si>
  <si>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</si>
  <si>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</si>
  <si>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</si>
  <si>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</si>
  <si>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</si>
  <si>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</si>
  <si>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</si>
  <si>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</si>
  <si>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</si>
  <si>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</si>
  <si>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</si>
  <si>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</si>
  <si>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</si>
  <si>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</si>
  <si>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</si>
  <si>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</si>
  <si>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</si>
  <si>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</si>
  <si>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</si>
  <si>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</si>
  <si>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</si>
  <si>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</si>
  <si>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</si>
  <si>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</si>
  <si>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</si>
  <si>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</si>
  <si>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</si>
  <si>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</si>
  <si>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</si>
  <si>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</si>
  <si>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</si>
  <si>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</si>
  <si>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</si>
  <si>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</si>
  <si>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</si>
  <si>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</si>
  <si>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</si>
  <si>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</si>
  <si>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</si>
  <si>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</si>
  <si>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</si>
  <si>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</si>
  <si>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</si>
  <si>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</si>
  <si>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</si>
  <si>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</si>
  <si>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</si>
  <si>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</si>
  <si>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</si>
  <si>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</si>
  <si>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</si>
  <si>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</si>
  <si>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</si>
  <si>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</si>
  <si>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</si>
  <si>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</si>
  <si>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</si>
  <si>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</si>
  <si>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</si>
  <si>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</si>
  <si>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</si>
  <si>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</si>
  <si>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</si>
  <si>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</si>
  <si>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</si>
  <si>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</si>
  <si>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</si>
  <si>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</si>
  <si>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</si>
  <si>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</si>
  <si>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</si>
  <si>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</si>
  <si>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</si>
  <si>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</si>
  <si>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</si>
  <si>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</si>
  <si>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</si>
  <si>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</si>
  <si>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</si>
  <si>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</si>
  <si>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</si>
  <si>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</si>
  <si>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</si>
  <si>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</si>
  <si>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</si>
  <si>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</si>
  <si>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</si>
  <si>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</si>
  <si>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</si>
  <si>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</si>
  <si>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</si>
  <si>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</si>
  <si>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</si>
  <si>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</si>
  <si>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</si>
  <si>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</si>
  <si>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</si>
  <si>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</si>
  <si>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</si>
  <si>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</si>
  <si>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</si>
  <si>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</si>
  <si>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</si>
  <si>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</si>
  <si>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</si>
  <si>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</si>
  <si>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</si>
  <si>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</si>
  <si>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</si>
  <si>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</si>
  <si>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</si>
  <si>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</si>
  <si>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</si>
  <si>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</si>
  <si>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</si>
  <si>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</si>
  <si>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</si>
  <si>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</si>
  <si>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</si>
  <si>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</si>
  <si>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</si>
  <si>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</si>
  <si>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</si>
  <si>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</si>
  <si>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</si>
  <si>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</si>
  <si>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</si>
  <si>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</si>
  <si>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</si>
  <si>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</si>
  <si>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</si>
  <si>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</si>
  <si>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</si>
  <si>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</si>
  <si>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</si>
  <si>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</si>
  <si>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</si>
  <si>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</si>
  <si>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</si>
  <si>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</si>
  <si>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</si>
  <si>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</si>
  <si>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</si>
  <si>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</si>
  <si>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</si>
  <si>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</si>
  <si>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</si>
  <si>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</si>
  <si>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</si>
  <si>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</si>
  <si>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</si>
  <si>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</si>
  <si>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</si>
  <si>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</si>
  <si>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</si>
  <si>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</si>
  <si>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</si>
  <si>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</si>
  <si>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</si>
  <si>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</si>
  <si>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</si>
  <si>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</si>
  <si>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</si>
  <si>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</si>
  <si>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</si>
  <si>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</si>
  <si>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</si>
  <si>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</si>
  <si>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</si>
  <si>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</si>
  <si>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</si>
  <si>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</si>
  <si>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</si>
  <si>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</si>
  <si>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</si>
  <si>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</si>
  <si>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</si>
  <si>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</si>
  <si>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</si>
  <si>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</si>
  <si>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</si>
  <si>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</si>
  <si>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</si>
  <si>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</si>
  <si>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</si>
  <si>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</si>
  <si>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</si>
  <si>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</si>
  <si>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</si>
  <si>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</si>
  <si>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</si>
  <si>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</si>
  <si>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</si>
  <si>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</si>
  <si>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</si>
  <si>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</si>
  <si>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</si>
  <si>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</si>
  <si>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</si>
  <si>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</si>
  <si>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</si>
  <si>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</si>
  <si>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</si>
  <si>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</si>
  <si>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</si>
  <si>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</si>
  <si>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</si>
  <si>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</si>
  <si>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</si>
  <si>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</si>
  <si>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</si>
  <si>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</si>
  <si>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</si>
  <si>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</si>
  <si>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</si>
  <si>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</si>
  <si>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</si>
  <si>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</si>
  <si>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</si>
  <si>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</si>
  <si>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</si>
  <si>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</si>
  <si>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</si>
  <si>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</si>
  <si>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</si>
  <si>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</si>
  <si>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</si>
  <si>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</si>
  <si>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</si>
  <si>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</si>
  <si>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</si>
  <si>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</si>
  <si>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</si>
  <si>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</si>
  <si>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</si>
  <si>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</si>
  <si>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</si>
  <si>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</si>
  <si>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</si>
  <si>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</si>
  <si>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</si>
  <si>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</si>
  <si>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</si>
  <si>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</si>
  <si>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</si>
  <si>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</si>
  <si>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</si>
  <si>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</si>
  <si>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</si>
  <si>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</si>
  <si>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</si>
  <si>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</si>
  <si>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</si>
  <si>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</si>
  <si>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</si>
  <si>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</si>
  <si>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</si>
  <si>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</si>
  <si>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</si>
  <si>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</si>
  <si>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</si>
  <si>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</si>
  <si>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</si>
  <si>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</si>
  <si>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</si>
  <si>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</si>
  <si>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</si>
  <si>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</si>
  <si>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</si>
  <si>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</si>
  <si>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</si>
  <si>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</si>
  <si>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</si>
  <si>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</si>
  <si>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</si>
  <si>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</si>
  <si>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</si>
  <si>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</si>
  <si>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</si>
  <si>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</si>
  <si>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</si>
  <si>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</si>
  <si>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</si>
  <si>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</si>
  <si>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</si>
  <si>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</si>
  <si>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</si>
  <si>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</si>
  <si>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</si>
  <si>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</si>
  <si>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</si>
  <si>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</si>
  <si>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</si>
  <si>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</si>
  <si>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</si>
  <si>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</si>
  <si>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</si>
  <si>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</si>
  <si>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</si>
  <si>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</si>
  <si>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</si>
  <si>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</si>
  <si>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</si>
  <si>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</si>
  <si>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</si>
  <si>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</si>
  <si>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</si>
  <si>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</si>
  <si>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</si>
  <si>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</si>
  <si>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</si>
  <si>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</si>
  <si>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</si>
  <si>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</si>
  <si>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</si>
  <si>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</si>
  <si>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</si>
  <si>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</si>
  <si>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</si>
  <si>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</si>
  <si>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</si>
  <si>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</si>
  <si>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</si>
  <si>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</si>
  <si>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</si>
  <si>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</si>
  <si>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</si>
  <si>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</si>
  <si>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</si>
  <si>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</si>
  <si>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</si>
  <si>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</si>
  <si>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</si>
  <si>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</si>
  <si>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</si>
  <si>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</si>
  <si>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</si>
  <si>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</si>
  <si>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</si>
  <si>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</si>
  <si>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</si>
  <si>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</si>
  <si>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</si>
  <si>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</si>
  <si>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</si>
  <si>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</si>
  <si>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</si>
  <si>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</si>
  <si>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</si>
  <si>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</si>
  <si>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</si>
  <si>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</si>
  <si>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</si>
  <si>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</si>
  <si>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</si>
  <si>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</si>
  <si>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</si>
  <si>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</si>
  <si>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</si>
  <si>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</si>
  <si>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</si>
  <si>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</si>
  <si>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</si>
  <si>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</si>
  <si>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</si>
  <si>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</si>
  <si>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</si>
  <si>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</si>
  <si>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</si>
  <si>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</si>
  <si>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</si>
  <si>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</si>
  <si>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</si>
  <si>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</si>
  <si>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</si>
  <si>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</si>
  <si>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</si>
  <si>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</si>
  <si>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</si>
  <si>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</si>
  <si>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</si>
  <si>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</si>
  <si>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</si>
  <si>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</si>
  <si>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</si>
  <si>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</si>
  <si>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</si>
  <si>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</si>
  <si>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</si>
  <si>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</si>
  <si>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</si>
  <si>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</si>
  <si>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</si>
  <si>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</si>
  <si>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</si>
  <si>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</si>
  <si>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</si>
  <si>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</si>
  <si>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</si>
  <si>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</si>
  <si>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</si>
  <si>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</si>
  <si>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</si>
  <si>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</si>
  <si>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</si>
  <si>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</si>
  <si>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</si>
  <si>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</si>
  <si>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</si>
  <si>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</si>
  <si>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</si>
  <si>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</si>
  <si>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</si>
  <si>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</si>
  <si>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</si>
  <si>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</si>
  <si>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</si>
  <si>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</si>
  <si>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</si>
  <si>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</si>
  <si>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</si>
  <si>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</si>
  <si>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</si>
  <si>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</si>
  <si>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</si>
  <si>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</si>
  <si>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</si>
  <si>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</si>
  <si>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</si>
  <si>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</si>
  <si>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</si>
  <si>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</si>
  <si>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</si>
  <si>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</si>
  <si>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</si>
  <si>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</si>
  <si>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</si>
  <si>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</si>
  <si>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</si>
  <si>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</si>
  <si>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</si>
  <si>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</si>
  <si>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</si>
  <si>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</si>
  <si>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</si>
  <si>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</si>
  <si>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</si>
  <si>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</si>
  <si>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</si>
  <si>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</si>
  <si>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</si>
  <si>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</si>
  <si>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</si>
  <si>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</si>
  <si>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</si>
  <si>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</si>
  <si>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</si>
  <si>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</si>
  <si>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</si>
  <si>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</si>
  <si>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</si>
  <si>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</si>
  <si>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</si>
  <si>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</si>
  <si>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</si>
  <si>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</si>
  <si>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</si>
  <si>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</si>
  <si>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</si>
  <si>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</si>
  <si>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</si>
  <si>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</si>
  <si>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</si>
  <si>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</si>
  <si>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</si>
  <si>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</si>
  <si>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</si>
  <si>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</si>
  <si>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</si>
  <si>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</si>
  <si>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</si>
  <si>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</si>
  <si>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</si>
  <si>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</si>
  <si>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</si>
  <si>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</si>
  <si>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</si>
  <si>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</si>
  <si>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</si>
  <si>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</si>
  <si>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</si>
  <si>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</si>
  <si>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</si>
  <si>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</si>
  <si>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</si>
  <si>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</si>
  <si>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</si>
  <si>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</si>
  <si>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</si>
  <si>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</si>
  <si>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</si>
  <si>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</si>
  <si>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</si>
  <si>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</si>
  <si>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</si>
  <si>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</si>
  <si>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</si>
  <si>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</si>
  <si>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</si>
  <si>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</si>
  <si>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</si>
  <si>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</si>
  <si>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</si>
  <si>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</si>
  <si>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</si>
  <si>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</si>
  <si>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</si>
  <si>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</si>
  <si>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</si>
  <si>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</si>
  <si>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</si>
  <si>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</si>
  <si>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</si>
  <si>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</si>
  <si>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</si>
  <si>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</si>
  <si>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</si>
  <si>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</si>
  <si>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</si>
  <si>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</si>
  <si>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</si>
  <si>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</si>
  <si>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</si>
  <si>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</si>
  <si>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</si>
  <si>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</si>
  <si>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</si>
  <si>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</si>
  <si>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</si>
  <si>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</si>
  <si>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</si>
  <si>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</si>
  <si>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</si>
  <si>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</si>
  <si>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</si>
  <si>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</si>
  <si>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</si>
  <si>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</si>
  <si>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</si>
  <si>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</si>
  <si>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</si>
  <si>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</si>
  <si>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</si>
  <si>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</si>
  <si>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</si>
  <si>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</si>
  <si>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</si>
  <si>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</si>
  <si>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</si>
  <si>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</si>
  <si>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</si>
  <si>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</si>
  <si>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</si>
  <si>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</si>
  <si>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</si>
  <si>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</si>
  <si>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</si>
  <si>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</si>
  <si>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</si>
  <si>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</si>
  <si>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</si>
  <si>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</si>
  <si>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</si>
  <si>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</si>
  <si>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</si>
  <si>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</si>
  <si>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</si>
  <si>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</si>
  <si>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</si>
  <si>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</si>
  <si>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</si>
  <si>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</si>
  <si>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</si>
  <si>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</si>
  <si>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</si>
  <si>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</si>
  <si>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</si>
  <si>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</si>
  <si>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</si>
  <si>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</si>
  <si>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</si>
  <si>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</si>
  <si>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</si>
  <si>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</si>
  <si>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</si>
  <si>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</si>
  <si>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</si>
  <si>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</si>
  <si>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</si>
  <si>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</si>
  <si>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</si>
  <si>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</si>
  <si>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</si>
  <si>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</si>
  <si>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</si>
  <si>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</si>
  <si>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</si>
  <si>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</si>
  <si>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</si>
  <si>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</si>
  <si>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</si>
  <si>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</si>
  <si>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</si>
  <si>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</si>
  <si>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</si>
  <si>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</si>
  <si>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</si>
  <si>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</si>
  <si>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</si>
  <si>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</si>
  <si>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</si>
  <si>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</si>
  <si>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</si>
  <si>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</si>
  <si>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</si>
  <si>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</si>
  <si>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</si>
  <si>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</si>
  <si>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</si>
  <si>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</si>
  <si>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</si>
  <si>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</si>
  <si>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</si>
  <si>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</si>
  <si>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</si>
  <si>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</si>
  <si>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</si>
  <si>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</si>
  <si>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</si>
  <si>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</si>
  <si>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</si>
  <si>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</si>
  <si>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</si>
  <si>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</si>
  <si>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</si>
  <si>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</si>
  <si>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</si>
  <si>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</si>
  <si>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</si>
  <si>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</si>
  <si>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</si>
  <si>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</si>
  <si>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</si>
  <si>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</si>
  <si>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</si>
  <si>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</si>
  <si>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</si>
  <si>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</si>
  <si>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</si>
  <si>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</si>
  <si>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</si>
  <si>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</si>
  <si>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</si>
  <si>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</si>
  <si>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</si>
  <si>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</si>
  <si>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</si>
  <si>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</si>
  <si>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</si>
  <si>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</si>
  <si>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</si>
  <si>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</si>
  <si>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</si>
  <si>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</si>
  <si>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</si>
  <si>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</si>
  <si>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</si>
  <si>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</si>
  <si>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</si>
  <si>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</si>
  <si>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</si>
  <si>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</si>
  <si>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</si>
  <si>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</si>
  <si>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</si>
  <si>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</si>
  <si>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</si>
  <si>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</si>
  <si>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</si>
  <si>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</si>
  <si>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</si>
  <si>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</si>
  <si>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</si>
  <si>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</si>
  <si>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</si>
  <si>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</si>
  <si>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</si>
  <si>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</si>
  <si>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</si>
  <si>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</si>
  <si>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</si>
  <si>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</si>
  <si>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</si>
  <si>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</si>
  <si>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</si>
  <si>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</si>
  <si>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</si>
  <si>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</si>
  <si>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</si>
  <si>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</si>
  <si>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</si>
  <si>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</si>
  <si>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</si>
  <si>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</si>
  <si>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</si>
  <si>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</si>
  <si>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</si>
  <si>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</si>
  <si>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</si>
  <si>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</si>
  <si>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</si>
  <si>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</si>
  <si>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</si>
  <si>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</si>
  <si>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</si>
  <si>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</si>
  <si>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</si>
  <si>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</si>
  <si>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</si>
  <si>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</si>
  <si>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</si>
  <si>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</si>
  <si>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</si>
  <si>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</si>
  <si>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</si>
  <si>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</si>
  <si>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</si>
  <si>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</si>
  <si>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</si>
  <si>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</si>
  <si>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</si>
  <si>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</si>
  <si>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</si>
  <si>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</si>
  <si>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</si>
  <si>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</si>
  <si>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</si>
  <si>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</si>
  <si>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</si>
  <si>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</si>
  <si>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</si>
  <si>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</si>
  <si>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</si>
  <si>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</si>
  <si>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</si>
  <si>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</si>
  <si>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</si>
  <si>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</si>
  <si>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</si>
  <si>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</si>
  <si>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</si>
  <si>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</si>
  <si>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</si>
  <si>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</si>
  <si>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</si>
  <si>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</si>
  <si>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</si>
  <si>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</si>
  <si>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</si>
  <si>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</si>
  <si>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</si>
  <si>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</si>
  <si>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</si>
  <si>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</si>
  <si>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</si>
  <si>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</si>
  <si>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</si>
  <si>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</si>
  <si>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</si>
  <si>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</si>
  <si>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</si>
  <si>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</si>
  <si>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</si>
  <si>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</si>
  <si>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</si>
  <si>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</si>
  <si>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</si>
  <si>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</si>
  <si>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</si>
  <si>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</si>
  <si>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</si>
  <si>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</si>
  <si>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</si>
  <si>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</si>
  <si>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</si>
  <si>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</si>
  <si>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</si>
  <si>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</si>
  <si>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</si>
  <si>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</si>
  <si>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</si>
  <si>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</si>
  <si>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</si>
  <si>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</si>
  <si>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</si>
  <si>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</si>
  <si>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</si>
  <si>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</si>
  <si>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</si>
  <si>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</si>
  <si>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</si>
  <si>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</si>
  <si>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</si>
  <si>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</si>
  <si>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</si>
  <si>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</si>
  <si>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</si>
  <si>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</si>
  <si>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</si>
  <si>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</si>
  <si>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</si>
  <si>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</si>
  <si>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</si>
  <si>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</si>
  <si>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</si>
  <si>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</si>
  <si>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</si>
  <si>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</si>
  <si>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</si>
  <si>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</si>
  <si>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</si>
  <si>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</si>
  <si>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</si>
  <si>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</si>
  <si>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</si>
  <si>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</si>
  <si>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</si>
  <si>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</si>
  <si>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</si>
  <si>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</si>
  <si>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</si>
  <si>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</si>
  <si>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</si>
  <si>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</si>
  <si>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</si>
  <si>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</si>
  <si>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</si>
  <si>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</si>
  <si>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</si>
  <si>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</si>
  <si>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</si>
  <si>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</si>
  <si>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</si>
  <si>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</si>
  <si>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</si>
  <si>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</si>
  <si>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</si>
  <si>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</si>
  <si>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</si>
  <si>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</si>
  <si>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</si>
  <si>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</si>
  <si>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</si>
  <si>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</si>
  <si>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</si>
  <si>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</si>
  <si>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</si>
  <si>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</si>
  <si>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</si>
  <si>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</si>
  <si>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</si>
  <si>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</si>
  <si>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</si>
  <si>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</si>
  <si>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</si>
  <si>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</si>
  <si>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</si>
  <si>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</si>
  <si>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</si>
  <si>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</si>
  <si>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</si>
  <si>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</si>
  <si>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</si>
  <si>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</si>
  <si>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</si>
  <si>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</si>
  <si>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</si>
  <si>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</si>
  <si>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</si>
  <si>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</si>
  <si>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</si>
  <si>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</si>
  <si>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</si>
  <si>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</si>
  <si>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</si>
  <si>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</si>
  <si>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</si>
  <si>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</si>
  <si>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</si>
  <si>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</si>
  <si>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</si>
  <si>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</si>
  <si>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</si>
  <si>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</si>
  <si>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</si>
  <si>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</si>
  <si>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</si>
  <si>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</si>
  <si>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</si>
  <si>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</si>
  <si>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</si>
  <si>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</si>
  <si>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</si>
  <si>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</si>
  <si>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</si>
  <si>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</si>
  <si>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</si>
  <si>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</si>
  <si>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</si>
  <si>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</si>
  <si>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</si>
  <si>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</si>
  <si>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</si>
  <si>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</si>
  <si>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</si>
  <si>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</si>
  <si>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</si>
  <si>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</si>
  <si>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</si>
  <si>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</si>
  <si>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</si>
  <si>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</si>
  <si>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</si>
  <si>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</si>
  <si>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</si>
  <si>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</si>
  <si>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</si>
  <si>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</si>
  <si>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</si>
  <si>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</si>
  <si>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</si>
  <si>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</si>
  <si>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</si>
  <si>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</si>
  <si>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</si>
  <si>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</si>
  <si>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</si>
  <si>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</si>
  <si>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</si>
  <si>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</si>
  <si>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</si>
  <si>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</si>
  <si>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</si>
  <si>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</si>
  <si>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</si>
  <si>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</si>
  <si>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</si>
  <si>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</si>
  <si>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</si>
  <si>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</si>
  <si>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</si>
  <si>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</si>
  <si>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</si>
  <si>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</si>
  <si>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</si>
  <si>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</si>
  <si>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</si>
  <si>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</si>
  <si>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</si>
  <si>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</si>
  <si>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</si>
  <si>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</si>
  <si>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</si>
  <si>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</si>
  <si>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</si>
  <si>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</si>
  <si>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</si>
  <si>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</si>
  <si>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</si>
  <si>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</si>
  <si>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</si>
  <si>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</si>
  <si>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</si>
  <si>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</si>
  <si>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</si>
  <si>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</si>
  <si>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</si>
  <si>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</si>
  <si>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</si>
  <si>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</si>
  <si>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</si>
  <si>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</si>
  <si>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</si>
  <si>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</si>
  <si>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</si>
  <si>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</si>
  <si>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</si>
  <si>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</si>
  <si>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</si>
  <si>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</si>
  <si>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</si>
  <si>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</si>
  <si>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</si>
  <si>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</si>
  <si>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</si>
  <si>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</si>
  <si>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</si>
  <si>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</si>
  <si>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</si>
  <si>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</si>
  <si>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</si>
  <si>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</si>
  <si>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</si>
  <si>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</si>
  <si>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</si>
  <si>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</si>
  <si>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</si>
  <si>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</si>
  <si>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</si>
  <si>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</si>
  <si>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</si>
  <si>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</si>
  <si>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</si>
  <si>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</si>
  <si>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</si>
  <si>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</si>
  <si>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</si>
  <si>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</si>
  <si>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</si>
  <si>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</si>
  <si>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</si>
  <si>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</si>
  <si>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</si>
  <si>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</si>
  <si>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</si>
  <si>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</si>
  <si>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</si>
  <si>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</si>
  <si>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</si>
  <si>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</si>
  <si>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</si>
  <si>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</si>
  <si>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</si>
  <si>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</si>
  <si>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</si>
  <si>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</si>
  <si>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</si>
  <si>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</si>
  <si>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</si>
  <si>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</si>
  <si>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</si>
  <si>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</si>
  <si>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</si>
  <si>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</si>
  <si>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</si>
  <si>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</si>
  <si>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</si>
  <si>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</si>
  <si>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</si>
  <si>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</si>
  <si>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</si>
  <si>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</si>
  <si>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</si>
  <si>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</si>
  <si>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</si>
  <si>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</si>
  <si>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</si>
  <si>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</si>
  <si>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</si>
  <si>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</si>
  <si>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</si>
  <si>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</si>
  <si>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</si>
  <si>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</si>
  <si>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</si>
  <si>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</si>
  <si>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</si>
  <si>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</si>
  <si>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</si>
  <si>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</si>
  <si>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</si>
  <si>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</si>
  <si>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</si>
  <si>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</si>
  <si>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</si>
  <si>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</si>
  <si>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</si>
  <si>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</si>
  <si>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</si>
  <si>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</si>
  <si>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</si>
  <si>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</si>
  <si>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</si>
  <si>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</si>
  <si>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</si>
  <si>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</si>
  <si>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</si>
  <si>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</si>
  <si>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</si>
  <si>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</si>
  <si>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</si>
  <si>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</si>
  <si>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</si>
  <si>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</si>
  <si>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</si>
  <si>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</si>
  <si>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</si>
  <si>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</si>
  <si>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</si>
  <si>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</si>
  <si>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</si>
  <si>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</si>
  <si>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</si>
  <si>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</si>
  <si>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</si>
  <si>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</si>
  <si>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</si>
  <si>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</si>
  <si>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</si>
  <si>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</si>
  <si>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</si>
  <si>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</si>
  <si>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</si>
  <si>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</si>
  <si>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</si>
  <si>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</si>
  <si>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</si>
  <si>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</si>
  <si>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</si>
  <si>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</si>
  <si>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</si>
  <si>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</si>
  <si>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</si>
  <si>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</si>
  <si>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</si>
  <si>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</si>
  <si>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</si>
  <si>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</si>
  <si>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</si>
  <si>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</si>
  <si>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</si>
  <si>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</si>
  <si>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</si>
  <si>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</si>
  <si>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</si>
  <si>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</si>
  <si>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</si>
  <si>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</si>
  <si>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</si>
  <si>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</si>
  <si>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</si>
  <si>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</si>
  <si>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</si>
  <si>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</si>
  <si>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</si>
  <si>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</si>
  <si>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</si>
  <si>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</si>
  <si>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</si>
  <si>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</si>
  <si>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</si>
  <si>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</si>
  <si>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</si>
  <si>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</si>
  <si>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</si>
  <si>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</si>
  <si>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</si>
  <si>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</si>
  <si>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</si>
  <si>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</si>
  <si>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</si>
  <si>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</si>
  <si>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</si>
  <si>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</si>
  <si>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</si>
  <si>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</si>
  <si>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</si>
  <si>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</si>
  <si>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</si>
  <si>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</si>
  <si>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</si>
  <si>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</si>
  <si>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</si>
  <si>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</si>
  <si>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</si>
  <si>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</si>
  <si>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</si>
  <si>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</si>
  <si>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</si>
  <si>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</si>
  <si>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</si>
  <si>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</si>
  <si>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</si>
  <si>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</si>
  <si>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</si>
  <si>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</si>
  <si>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</si>
  <si>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</si>
  <si>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</si>
  <si>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</si>
  <si>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</si>
  <si>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</si>
  <si>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</si>
  <si>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</si>
  <si>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</si>
  <si>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</si>
  <si>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</si>
  <si>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</si>
  <si>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</si>
  <si>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</si>
  <si>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</si>
  <si>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</si>
  <si>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</si>
  <si>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</si>
  <si>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</si>
  <si>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</si>
  <si>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</si>
  <si>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</si>
  <si>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</si>
  <si>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</si>
  <si>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</si>
  <si>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</si>
  <si>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</si>
  <si>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</si>
  <si>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</si>
  <si>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</si>
  <si>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</si>
  <si>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</si>
  <si>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</si>
  <si>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</si>
  <si>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</si>
  <si>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</si>
  <si>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</si>
  <si>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</si>
  <si>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</si>
  <si>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</si>
  <si>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</si>
  <si>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</si>
  <si>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</si>
  <si>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</si>
  <si>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</si>
  <si>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</si>
  <si>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</si>
  <si>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</si>
  <si>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</si>
  <si>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</si>
  <si>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</si>
  <si>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</si>
  <si>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</si>
  <si>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</si>
  <si>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</si>
  <si>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</si>
  <si>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</si>
  <si>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</si>
  <si>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</si>
  <si>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</si>
  <si>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</si>
  <si>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</si>
  <si>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</si>
  <si>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</si>
  <si>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</si>
  <si>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</si>
  <si>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</si>
  <si>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</si>
  <si>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</si>
  <si>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</si>
  <si>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</si>
  <si>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</si>
  <si>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</si>
  <si>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</si>
  <si>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</si>
  <si>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</si>
  <si>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</si>
  <si>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</si>
  <si>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</si>
  <si>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</si>
  <si>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</si>
  <si>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</si>
  <si>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</si>
  <si>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</si>
  <si>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</si>
  <si>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</si>
  <si>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</si>
  <si>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</si>
  <si>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</si>
  <si>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</si>
  <si>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</si>
  <si>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</si>
  <si>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</si>
  <si>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</si>
  <si>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</si>
  <si>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</si>
  <si>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</si>
  <si>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</si>
  <si>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</si>
  <si>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</si>
  <si>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</si>
  <si>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</si>
  <si>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</si>
  <si>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</si>
  <si>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</si>
  <si>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</si>
  <si>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</si>
  <si>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</si>
  <si>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</si>
  <si>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</si>
  <si>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</si>
  <si>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</si>
  <si>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</si>
  <si>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</si>
  <si>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</si>
  <si>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</si>
  <si>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</si>
  <si>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</si>
  <si>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</si>
  <si>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</si>
  <si>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</si>
  <si>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</si>
  <si>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</si>
  <si>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</si>
  <si>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</si>
  <si>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</si>
  <si>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</si>
  <si>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</si>
  <si>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</si>
  <si>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</si>
  <si>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</si>
  <si>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</si>
  <si>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</si>
  <si>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</si>
  <si>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</si>
  <si>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</si>
  <si>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</si>
  <si>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</si>
  <si>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</si>
  <si>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</si>
  <si>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</si>
  <si>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</si>
  <si>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</si>
  <si>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</si>
  <si>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</si>
  <si>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</si>
  <si>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</si>
  <si>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</si>
  <si>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</si>
  <si>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</si>
  <si>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</si>
  <si>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</si>
  <si>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</si>
  <si>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</si>
  <si>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</si>
  <si>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</si>
  <si>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</si>
  <si>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</si>
  <si>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</si>
  <si>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</si>
  <si>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</si>
  <si>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</si>
  <si>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</si>
  <si>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</si>
  <si>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</si>
  <si>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</si>
  <si>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</si>
  <si>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</si>
  <si>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</si>
  <si>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</si>
  <si>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</si>
  <si>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</si>
  <si>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</si>
  <si>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</si>
  <si>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</si>
  <si>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</si>
  <si>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</si>
  <si>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</si>
  <si>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</si>
  <si>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</si>
  <si>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</si>
  <si>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</si>
  <si>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</si>
  <si>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</si>
  <si>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</si>
  <si>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</si>
  <si>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</si>
  <si>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</si>
  <si>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</si>
  <si>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</si>
  <si>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</si>
  <si>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</si>
  <si>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</si>
  <si>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</si>
  <si>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</si>
  <si>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</si>
  <si>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</si>
  <si>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</si>
  <si>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</si>
  <si>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</si>
  <si>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</si>
  <si>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</si>
  <si>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</si>
  <si>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</si>
  <si>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</si>
  <si>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</si>
  <si>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</si>
  <si>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</si>
  <si>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</si>
  <si>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</si>
  <si>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</si>
  <si>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</si>
  <si>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</si>
  <si>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</si>
  <si>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</si>
  <si>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</si>
  <si>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</si>
  <si>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</si>
  <si>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</si>
  <si>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</si>
  <si>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</si>
  <si>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</si>
  <si>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</si>
  <si>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</si>
  <si>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</si>
  <si>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</si>
  <si>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</si>
  <si>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</si>
  <si>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</si>
  <si>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</si>
  <si>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</si>
  <si>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</si>
  <si>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</si>
  <si>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</si>
  <si>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</si>
  <si>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</si>
  <si>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</si>
  <si>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</si>
  <si>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</si>
  <si>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</si>
  <si>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</si>
  <si>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</si>
  <si>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</si>
  <si>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</si>
  <si>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</si>
  <si>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</si>
  <si>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</si>
  <si>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</si>
  <si>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</si>
  <si>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</si>
  <si>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</si>
  <si>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</si>
  <si>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</si>
  <si>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</si>
  <si>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</si>
  <si>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</si>
  <si>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</si>
  <si>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</si>
  <si>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</si>
  <si>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</si>
  <si>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</si>
  <si>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</si>
  <si>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</si>
  <si>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</si>
  <si>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</si>
  <si>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</si>
  <si>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</si>
  <si>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</si>
  <si>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</si>
  <si>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</si>
  <si>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</si>
  <si>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</si>
  <si>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</si>
  <si>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</si>
  <si>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</si>
  <si>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</si>
  <si>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</si>
  <si>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</si>
  <si>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</si>
  <si>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</si>
  <si>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</si>
  <si>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</si>
  <si>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</si>
  <si>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</si>
  <si>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</si>
  <si>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</si>
  <si>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</si>
  <si>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</si>
  <si>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</si>
  <si>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</si>
  <si>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</si>
  <si>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</si>
  <si>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</si>
  <si>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</si>
  <si>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</si>
  <si>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</si>
  <si>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</si>
  <si>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</si>
  <si>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</si>
  <si>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</si>
  <si>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</si>
  <si>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</si>
  <si>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</si>
  <si>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</si>
  <si>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</si>
  <si>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</si>
  <si>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</si>
  <si>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</si>
  <si>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</si>
  <si>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</si>
  <si>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</si>
  <si>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</si>
  <si>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</si>
  <si>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</si>
  <si>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</si>
  <si>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</si>
  <si>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</si>
  <si>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</si>
  <si>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</si>
  <si>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</si>
  <si>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</si>
  <si>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</si>
  <si>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</si>
  <si>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</si>
  <si>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</si>
  <si>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</si>
  <si>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</si>
  <si>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</si>
  <si>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</si>
  <si>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</si>
  <si>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</si>
  <si>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</si>
  <si>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</si>
  <si>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</si>
  <si>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</si>
  <si>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</si>
  <si>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</si>
  <si>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</si>
  <si>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</si>
  <si>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</si>
  <si>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</si>
  <si>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</si>
  <si>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</si>
  <si>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</si>
  <si>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</si>
  <si>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</si>
  <si>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</si>
  <si>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</si>
  <si>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</si>
  <si>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</si>
  <si>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</si>
  <si>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</si>
  <si>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</si>
  <si>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</si>
  <si>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</si>
  <si>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</si>
  <si>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</si>
  <si>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</si>
  <si>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</si>
  <si>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</si>
  <si>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</si>
  <si>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</si>
  <si>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</si>
  <si>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</si>
  <si>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</si>
  <si>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</si>
  <si>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</si>
  <si>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</si>
  <si>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</si>
  <si>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</si>
  <si>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</si>
  <si>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</si>
  <si>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</si>
  <si>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</si>
  <si>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</si>
  <si>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</si>
  <si>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</si>
  <si>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</si>
  <si>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</si>
  <si>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</si>
  <si>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</si>
  <si>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</si>
  <si>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</si>
  <si>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</si>
  <si>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</si>
  <si>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</si>
  <si>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</si>
  <si>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</si>
  <si>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</si>
  <si>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</si>
  <si>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</si>
  <si>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</si>
  <si>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</si>
  <si>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</si>
  <si>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</si>
  <si>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</si>
  <si>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</si>
  <si>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</si>
  <si>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</si>
  <si>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</si>
  <si>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</si>
  <si>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</si>
  <si>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</si>
  <si>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</si>
  <si>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</si>
  <si>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</si>
  <si>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</si>
  <si>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</si>
  <si>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</si>
  <si>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</si>
  <si>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</si>
  <si>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</si>
  <si>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</si>
  <si>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</si>
  <si>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</si>
  <si>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</si>
  <si>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</si>
  <si>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</si>
  <si>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</si>
  <si>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</si>
  <si>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</si>
  <si>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</si>
  <si>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</si>
  <si>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</si>
  <si>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</si>
  <si>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</si>
  <si>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</si>
  <si>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</si>
  <si>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</si>
  <si>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</si>
  <si>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</si>
  <si>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</si>
  <si>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</si>
  <si>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</si>
  <si>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</si>
  <si>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</si>
  <si>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</si>
  <si>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</si>
  <si>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</si>
  <si>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</si>
  <si>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</si>
  <si>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</si>
  <si>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</si>
  <si>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</si>
  <si>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</si>
  <si>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</si>
  <si>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</si>
  <si>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</si>
  <si>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</si>
  <si>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</si>
  <si>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</si>
  <si>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</si>
  <si>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</si>
  <si>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</si>
  <si>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</si>
  <si>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</si>
  <si>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</si>
  <si>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</si>
  <si>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</si>
  <si>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</si>
  <si>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</si>
  <si>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</si>
  <si>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</si>
  <si>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</si>
  <si>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</si>
  <si>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</si>
  <si>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</si>
  <si>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</si>
  <si>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</si>
  <si>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</si>
  <si>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</si>
  <si>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</si>
  <si>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</si>
  <si>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</si>
  <si>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</si>
  <si>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</si>
  <si>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</si>
  <si>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</si>
  <si>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</si>
  <si>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</si>
  <si>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</si>
  <si>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</si>
  <si>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</si>
  <si>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</si>
  <si>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</si>
  <si>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</si>
  <si>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</si>
  <si>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</si>
  <si>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</si>
  <si>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</si>
  <si>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</si>
  <si>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</si>
  <si>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</si>
  <si>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</si>
  <si>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</si>
  <si>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</si>
  <si>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</si>
  <si>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</si>
  <si>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</si>
  <si>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</si>
  <si>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</si>
  <si>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</si>
  <si>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</si>
  <si>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</si>
  <si>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</si>
  <si>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</si>
  <si>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</si>
  <si>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</si>
  <si>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</si>
  <si>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</si>
  <si>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</si>
  <si>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</si>
  <si>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</si>
  <si>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</si>
  <si>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</si>
  <si>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</si>
  <si>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</si>
  <si>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</si>
  <si>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</si>
  <si>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</si>
  <si>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</si>
  <si>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</si>
  <si>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</si>
  <si>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</si>
  <si>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</si>
  <si>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</si>
  <si>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</si>
  <si>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</si>
  <si>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</si>
  <si>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</si>
  <si>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</si>
  <si>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</si>
  <si>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</si>
  <si>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</si>
  <si>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</si>
  <si>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</si>
  <si>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</si>
  <si>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</si>
  <si>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</si>
  <si>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</si>
  <si>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</si>
  <si>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</si>
  <si>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</si>
  <si>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</si>
  <si>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</si>
  <si>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</si>
  <si>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</si>
  <si>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</si>
  <si>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</si>
  <si>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</si>
  <si>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</si>
  <si>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</si>
  <si>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</si>
  <si>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</si>
  <si>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</si>
  <si>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</si>
  <si>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</si>
  <si>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</si>
  <si>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</si>
  <si>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</si>
  <si>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</si>
  <si>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</si>
  <si>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</si>
  <si>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</si>
  <si>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</si>
  <si>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</si>
  <si>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</si>
  <si>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</si>
  <si>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</si>
  <si>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</si>
  <si>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</si>
  <si>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</si>
  <si>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</si>
  <si>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</si>
  <si>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</si>
  <si>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</si>
  <si>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</si>
  <si>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</si>
  <si>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</si>
  <si>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</si>
  <si>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</si>
  <si>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</si>
  <si>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</si>
  <si>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</si>
  <si>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</si>
  <si>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</si>
  <si>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</si>
  <si>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</si>
  <si>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</si>
  <si>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</si>
  <si>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</si>
  <si>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</si>
  <si>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</si>
  <si>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</si>
  <si>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</si>
  <si>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</si>
  <si>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</si>
  <si>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</si>
  <si>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</si>
  <si>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</si>
  <si>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</si>
  <si>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</si>
  <si>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</si>
  <si>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</si>
  <si>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</si>
  <si>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</si>
  <si>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</si>
  <si>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</si>
  <si>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</si>
  <si>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</si>
  <si>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</si>
  <si>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</si>
  <si>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</si>
  <si>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</si>
  <si>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</si>
  <si>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</si>
  <si>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</si>
  <si>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</si>
  <si>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</si>
  <si>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</si>
  <si>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</si>
  <si>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</si>
  <si>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</si>
  <si>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</si>
  <si>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</si>
  <si>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</si>
  <si>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</si>
  <si>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</si>
  <si>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</si>
  <si>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</si>
  <si>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</si>
  <si>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</si>
  <si>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</si>
  <si>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</si>
  <si>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</si>
  <si>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</si>
  <si>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</si>
  <si>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</si>
  <si>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</si>
  <si>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</si>
  <si>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</si>
  <si>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</si>
  <si>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</si>
  <si>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</si>
  <si>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</si>
  <si>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</si>
  <si>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</si>
  <si>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</si>
  <si>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</si>
  <si>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</si>
  <si>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</si>
  <si>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</si>
  <si>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</si>
  <si>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</si>
  <si>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</si>
  <si>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</si>
  <si>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</si>
  <si>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</si>
  <si>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</si>
  <si>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</si>
  <si>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</si>
  <si>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</si>
  <si>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</si>
  <si>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</si>
  <si>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</si>
  <si>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</si>
  <si>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</si>
  <si>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</si>
  <si>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</si>
  <si>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</si>
  <si>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</si>
  <si>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</si>
  <si>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</si>
  <si>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</si>
  <si>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</si>
  <si>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</si>
  <si>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</si>
  <si>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</si>
  <si>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</si>
  <si>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</si>
  <si>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</si>
  <si>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</si>
  <si>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</si>
  <si>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</si>
  <si>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</si>
  <si>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</si>
  <si>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</si>
  <si>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</si>
  <si>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</si>
  <si>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</si>
  <si>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</si>
  <si>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</si>
  <si>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</si>
  <si>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</si>
  <si>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</si>
  <si>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</si>
  <si>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</si>
  <si>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</si>
  <si>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</si>
  <si>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</si>
  <si>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</si>
  <si>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</si>
  <si>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</si>
  <si>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</si>
  <si>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</si>
  <si>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</si>
  <si>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</si>
  <si>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</si>
  <si>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</si>
  <si>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</si>
  <si>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</si>
  <si>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</si>
  <si>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</si>
  <si>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</si>
  <si>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</si>
  <si>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</si>
  <si>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</si>
  <si>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</si>
  <si>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</si>
  <si>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</si>
  <si>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</si>
  <si>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</si>
  <si>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</si>
  <si>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</si>
  <si>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</si>
  <si>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</si>
  <si>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</si>
  <si>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</si>
  <si>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</si>
  <si>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</si>
  <si>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</si>
  <si>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</si>
  <si>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</si>
  <si>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</si>
  <si>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</si>
  <si>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</si>
  <si>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</si>
  <si>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</si>
  <si>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</si>
  <si>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</si>
  <si>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</si>
  <si>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</si>
  <si>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</si>
  <si>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</si>
  <si>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</si>
  <si>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</si>
  <si>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</si>
  <si>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</si>
  <si>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</si>
  <si>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</si>
  <si>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</si>
  <si>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</si>
  <si>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</si>
  <si>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</si>
  <si>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</si>
  <si>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</si>
  <si>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</si>
  <si>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</si>
  <si>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</si>
  <si>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</si>
  <si>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</si>
  <si>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</si>
  <si>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</si>
  <si>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</si>
  <si>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</si>
  <si>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</si>
  <si>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</si>
  <si>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</si>
  <si>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</si>
  <si>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</si>
  <si>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</si>
  <si>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</si>
  <si>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</si>
  <si>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</si>
  <si>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</si>
  <si>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</si>
  <si>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</si>
  <si>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</si>
  <si>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</si>
  <si>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</si>
  <si>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</si>
  <si>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</si>
  <si>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</si>
  <si>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</si>
  <si>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</si>
  <si>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</si>
  <si>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</si>
  <si>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</si>
  <si>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</si>
  <si>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</si>
  <si>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</si>
  <si>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</si>
  <si>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</si>
  <si>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</si>
  <si>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</si>
  <si>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</si>
  <si>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</si>
  <si>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</si>
  <si>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</si>
  <si>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</si>
  <si>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</si>
  <si>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</si>
  <si>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</si>
  <si>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</si>
  <si>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</si>
  <si>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</si>
  <si>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</si>
  <si>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</si>
  <si>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</si>
  <si>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</si>
  <si>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</si>
  <si>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</si>
  <si>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</si>
  <si>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</si>
  <si>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</si>
  <si>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</si>
  <si>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</si>
  <si>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</si>
  <si>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</si>
  <si>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</si>
  <si>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</si>
  <si>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</si>
  <si>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</si>
  <si>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</si>
  <si>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</si>
  <si>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</si>
  <si>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</si>
  <si>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</si>
  <si>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</si>
  <si>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</si>
  <si>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</si>
  <si>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</si>
  <si>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</si>
  <si>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</si>
  <si>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</si>
  <si>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</si>
  <si>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</si>
  <si>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</si>
  <si>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</si>
  <si>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</si>
  <si>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</si>
  <si>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</si>
  <si>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</si>
  <si>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</si>
  <si>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</si>
  <si>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</si>
  <si>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</si>
  <si>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</si>
  <si>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</si>
  <si>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</si>
  <si>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</si>
  <si>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</si>
  <si>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</si>
  <si>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</si>
  <si>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</si>
  <si>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</si>
  <si>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</si>
  <si>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</si>
  <si>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</si>
  <si>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</si>
  <si>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</si>
  <si>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</si>
  <si>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</si>
  <si>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</si>
  <si>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</si>
  <si>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</si>
  <si>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</si>
  <si>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</si>
  <si>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</si>
  <si>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</si>
  <si>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</si>
  <si>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</si>
  <si>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</si>
  <si>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</si>
  <si>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</si>
  <si>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</si>
  <si>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</si>
  <si>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</si>
  <si>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</si>
  <si>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</si>
  <si>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</si>
  <si>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</si>
  <si>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</si>
  <si>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</si>
  <si>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</si>
  <si>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</si>
  <si>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</si>
  <si>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</si>
  <si>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</si>
  <si>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</si>
  <si>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</si>
  <si>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</si>
  <si>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</si>
  <si>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</si>
  <si>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</si>
  <si>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</si>
  <si>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</si>
  <si>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</si>
  <si>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</si>
  <si>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</si>
  <si>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</si>
  <si>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</si>
  <si>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</si>
  <si>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</si>
  <si>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</si>
  <si>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</si>
  <si>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</si>
  <si>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</si>
  <si>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</si>
  <si>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</si>
  <si>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</si>
  <si>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</si>
  <si>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</si>
  <si>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</si>
  <si>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</si>
  <si>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</si>
  <si>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</si>
  <si>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</si>
  <si>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</si>
  <si>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</si>
  <si>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</si>
  <si>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</si>
  <si>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</si>
  <si>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</si>
  <si>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</si>
  <si>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</si>
  <si>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</si>
  <si>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</si>
  <si>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</si>
  <si>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</si>
  <si>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</si>
  <si>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</si>
  <si>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</si>
  <si>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</si>
  <si>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</si>
  <si>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</si>
  <si>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</si>
  <si>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</si>
  <si>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</si>
  <si>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</si>
  <si>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</si>
  <si>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</si>
  <si>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</si>
  <si>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</si>
  <si>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</si>
  <si>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</si>
  <si>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</si>
  <si>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</si>
  <si>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</si>
  <si>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</si>
  <si>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</si>
  <si>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</si>
  <si>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</si>
  <si>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</si>
  <si>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</si>
  <si>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</si>
  <si>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</si>
  <si>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</si>
  <si>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</si>
  <si>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</si>
  <si>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</si>
  <si>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</si>
  <si>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</si>
  <si>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</si>
  <si>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</si>
  <si>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</si>
  <si>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</si>
  <si>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</si>
  <si>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</si>
  <si>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</si>
  <si>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</si>
  <si>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</si>
  <si>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</si>
  <si>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</si>
  <si>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</si>
  <si>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</si>
  <si>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</si>
  <si>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</si>
  <si>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</si>
  <si>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</si>
  <si>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</si>
  <si>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</si>
  <si>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</si>
  <si>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</si>
  <si>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</si>
  <si>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</si>
  <si>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</si>
  <si>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</si>
  <si>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</si>
  <si>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</si>
  <si>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</si>
  <si>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</si>
  <si>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</si>
  <si>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</si>
  <si>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</si>
  <si>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</si>
  <si>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</si>
  <si>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</si>
  <si>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</si>
  <si>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</si>
  <si>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</si>
  <si>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</si>
  <si>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</si>
  <si>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</si>
  <si>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</si>
  <si>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</si>
  <si>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</si>
  <si>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</si>
  <si>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</si>
  <si>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</si>
  <si>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</si>
  <si>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</si>
  <si>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</si>
  <si>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</si>
  <si>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</si>
  <si>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</si>
  <si>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</si>
  <si>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</si>
  <si>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</si>
  <si>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</si>
  <si>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</si>
  <si>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</si>
  <si>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</si>
  <si>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</si>
  <si>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</si>
  <si>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</si>
  <si>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</si>
  <si>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</si>
  <si>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</si>
  <si>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</si>
  <si>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</si>
  <si>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</si>
  <si>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</si>
  <si>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</si>
  <si>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</si>
  <si>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</si>
  <si>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</si>
  <si>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</si>
  <si>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</si>
  <si>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</si>
  <si>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</si>
  <si>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</si>
  <si>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</si>
  <si>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</si>
  <si>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</si>
  <si>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</si>
  <si>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</si>
  <si>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</si>
  <si>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</si>
  <si>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</si>
  <si>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</si>
  <si>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</si>
  <si>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</si>
  <si>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</si>
  <si>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</si>
  <si>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</si>
  <si>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</si>
  <si>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</si>
  <si>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</si>
  <si>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</si>
  <si>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</si>
  <si>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</si>
  <si>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</si>
  <si>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</si>
  <si>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</si>
  <si>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</si>
  <si>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</si>
  <si>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</si>
  <si>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</si>
  <si>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</si>
  <si>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</si>
  <si>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</si>
  <si>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</si>
  <si>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</si>
  <si>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</si>
  <si>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</si>
  <si>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</si>
  <si>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</si>
  <si>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</si>
  <si>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</si>
  <si>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</si>
  <si>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</si>
  <si>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</si>
  <si>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</si>
  <si>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</si>
  <si>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</si>
  <si>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</si>
  <si>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</si>
  <si>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</si>
  <si>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</si>
  <si>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</si>
  <si>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</si>
  <si>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</si>
  <si>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</si>
  <si>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</si>
  <si>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</si>
  <si>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</si>
  <si>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</si>
  <si>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</si>
  <si>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</si>
  <si>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</si>
  <si>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</si>
  <si>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</si>
  <si>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</si>
  <si>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</si>
  <si>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</si>
  <si>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</si>
  <si>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</si>
  <si>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</si>
  <si>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</si>
  <si>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</si>
  <si>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</si>
  <si>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</si>
  <si>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</si>
  <si>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</si>
  <si>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</si>
  <si>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</si>
  <si>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</si>
  <si>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</si>
  <si>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</si>
  <si>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</si>
  <si>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</si>
  <si>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</si>
  <si>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</si>
  <si>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</si>
  <si>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</si>
  <si>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</si>
  <si>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</si>
  <si>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</si>
  <si>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</si>
  <si>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</si>
  <si>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</si>
  <si>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</si>
  <si>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</si>
  <si>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</si>
  <si>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</si>
  <si>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</si>
  <si>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</si>
  <si>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</si>
  <si>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</si>
  <si>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</si>
  <si>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</si>
  <si>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</si>
  <si>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</si>
  <si>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</si>
  <si>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</si>
  <si>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</si>
  <si>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</si>
  <si>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</si>
  <si>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</si>
  <si>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</si>
  <si>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</si>
  <si>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</si>
  <si>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</si>
  <si>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</si>
  <si>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</si>
  <si>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</si>
  <si>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</si>
  <si>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</si>
  <si>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</si>
  <si>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</si>
  <si>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</si>
  <si>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</si>
  <si>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</si>
  <si>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</si>
  <si>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</si>
  <si>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</si>
  <si>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</si>
  <si>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</si>
  <si>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</si>
  <si>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</si>
  <si>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</si>
  <si>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</si>
  <si>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</si>
  <si>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</si>
  <si>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</si>
  <si>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</si>
  <si>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</si>
  <si>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</si>
  <si>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</si>
  <si>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</si>
  <si>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</si>
  <si>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</si>
  <si>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</si>
  <si>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</si>
  <si>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</si>
  <si>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</si>
  <si>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</si>
  <si>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</si>
  <si>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</si>
  <si>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</si>
  <si>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</si>
  <si>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</si>
  <si>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</si>
  <si>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</si>
  <si>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</si>
  <si>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</si>
  <si>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</si>
  <si>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</si>
  <si>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</si>
  <si>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</si>
  <si>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</si>
  <si>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</si>
  <si>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</si>
  <si>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</si>
  <si>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</si>
  <si>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</si>
  <si>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</si>
  <si>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</si>
  <si>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</si>
  <si>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</si>
  <si>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</si>
  <si>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</si>
  <si>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</si>
  <si>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</si>
  <si>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</si>
  <si>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</si>
  <si>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</si>
  <si>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</si>
  <si>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</si>
  <si>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</si>
  <si>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</si>
  <si>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</si>
  <si>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</si>
  <si>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</si>
  <si>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</si>
  <si>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</si>
  <si>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</si>
  <si>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</si>
  <si>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</si>
  <si>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</si>
  <si>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</si>
  <si>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</si>
  <si>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</si>
  <si>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</si>
  <si>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</si>
  <si>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</si>
  <si>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</si>
  <si>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</si>
  <si>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</si>
  <si>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</si>
  <si>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</si>
  <si>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</si>
  <si>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</si>
  <si>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</si>
  <si>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</si>
  <si>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</si>
  <si>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</si>
  <si>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</si>
  <si>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</si>
  <si>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</si>
  <si>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</si>
  <si>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</si>
  <si>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</si>
  <si>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</si>
  <si>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</si>
  <si>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</si>
  <si>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</si>
  <si>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</si>
  <si>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</si>
  <si>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</si>
  <si>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</si>
  <si>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</si>
  <si>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</si>
  <si>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</si>
  <si>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</si>
  <si>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</si>
  <si>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</si>
  <si>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</si>
  <si>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</si>
  <si>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</si>
  <si>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</si>
  <si>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</si>
  <si>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</si>
  <si>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</si>
  <si>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</si>
  <si>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</si>
  <si>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</si>
  <si>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</si>
  <si>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</si>
  <si>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</si>
  <si>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</si>
  <si>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</si>
  <si>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</si>
  <si>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</si>
  <si>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</si>
  <si>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</si>
  <si>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</si>
  <si>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</si>
  <si>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</si>
  <si>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</si>
  <si>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</si>
  <si>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</si>
  <si>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</si>
  <si>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</si>
  <si>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</si>
  <si>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</si>
  <si>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</si>
  <si>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</si>
  <si>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</si>
  <si>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</si>
  <si>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</si>
  <si>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</si>
  <si>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</si>
  <si>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</si>
  <si>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</si>
  <si>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</si>
  <si>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</si>
  <si>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</si>
  <si>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</si>
  <si>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</si>
  <si>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</si>
  <si>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</si>
  <si>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</si>
  <si>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</si>
  <si>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</si>
  <si>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</si>
  <si>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</si>
  <si>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</si>
  <si>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</si>
  <si>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</si>
  <si>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</si>
  <si>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</si>
  <si>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</si>
  <si>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</si>
  <si>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</si>
  <si>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</si>
  <si>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</si>
  <si>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</si>
  <si>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</si>
  <si>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</si>
  <si>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</si>
  <si>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</si>
  <si>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</si>
  <si>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</si>
  <si>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</si>
  <si>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</si>
  <si>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</si>
  <si>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</si>
  <si>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</si>
  <si>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</si>
  <si>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</si>
  <si>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</si>
  <si>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</si>
  <si>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</si>
  <si>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</si>
  <si>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</si>
  <si>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</si>
  <si>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</si>
  <si>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</si>
  <si>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</si>
  <si>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</si>
  <si>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</si>
  <si>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</si>
  <si>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</si>
  <si>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</si>
  <si>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</si>
  <si>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</si>
  <si>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</si>
  <si>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</si>
  <si>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</si>
  <si>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</si>
  <si>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</si>
  <si>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</si>
  <si>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</si>
  <si>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</si>
  <si>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</si>
  <si>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</si>
  <si>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</si>
  <si>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</si>
  <si>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</si>
  <si>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</si>
  <si>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</si>
  <si>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</si>
  <si>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</si>
  <si>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</si>
  <si>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</si>
  <si>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</si>
  <si>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</si>
  <si>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</si>
  <si>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</si>
  <si>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</si>
  <si>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</si>
  <si>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</si>
  <si>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</si>
  <si>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</si>
  <si>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</si>
  <si>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</si>
  <si>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</si>
  <si>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</si>
  <si>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</si>
  <si>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</si>
  <si>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</si>
  <si>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</si>
  <si>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</si>
  <si>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</si>
  <si>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</si>
  <si>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</si>
  <si>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</si>
  <si>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</si>
  <si>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</si>
  <si>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</si>
  <si>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</si>
  <si>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</si>
  <si>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</si>
  <si>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</si>
  <si>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</si>
  <si>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</si>
  <si>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</si>
  <si>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</si>
  <si>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</si>
  <si>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</si>
  <si>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</si>
  <si>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</si>
  <si>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</si>
  <si>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</si>
  <si>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</si>
  <si>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</si>
  <si>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</si>
  <si>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</si>
  <si>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</si>
  <si>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</si>
  <si>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</si>
  <si>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</si>
  <si>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</si>
  <si>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</si>
  <si>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</si>
  <si>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</si>
  <si>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</si>
  <si>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</si>
  <si>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</si>
  <si>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</si>
  <si>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</si>
  <si>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</si>
  <si>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</si>
  <si>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</si>
  <si>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</si>
  <si>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</si>
  <si>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</si>
  <si>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</si>
  <si>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</si>
  <si>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</si>
  <si>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</si>
  <si>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</si>
  <si>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</si>
  <si>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</si>
  <si>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</si>
  <si>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</si>
  <si>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</si>
  <si>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</si>
  <si>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</si>
  <si>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</si>
  <si>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</si>
  <si>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</si>
  <si>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</si>
  <si>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</si>
  <si>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</si>
  <si>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</si>
  <si>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</si>
  <si>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</si>
  <si>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</si>
  <si>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</si>
  <si>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</si>
  <si>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</si>
  <si>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</si>
  <si>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</si>
  <si>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</si>
  <si>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</si>
  <si>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</si>
  <si>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</si>
  <si>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</si>
  <si>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</si>
  <si>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</si>
  <si>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</si>
  <si>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</si>
  <si>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</si>
  <si>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</si>
  <si>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</si>
  <si>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</si>
  <si>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</si>
  <si>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</si>
  <si>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</si>
  <si>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</si>
  <si>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</si>
  <si>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</si>
  <si>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</si>
  <si>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</si>
  <si>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</si>
  <si>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</si>
  <si>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</si>
  <si>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</si>
  <si>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</si>
  <si>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</si>
  <si>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</si>
  <si>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</si>
  <si>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</si>
  <si>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</si>
  <si>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</si>
  <si>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</si>
  <si>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</si>
  <si>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</si>
  <si>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</si>
  <si>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</si>
  <si>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</si>
  <si>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</si>
  <si>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</si>
  <si>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</si>
  <si>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</si>
  <si>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</si>
  <si>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</si>
  <si>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</si>
  <si>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</si>
  <si>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</si>
  <si>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</si>
  <si>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</si>
  <si>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</si>
  <si>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</si>
  <si>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</si>
  <si>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</si>
  <si>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</si>
  <si>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</si>
  <si>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</si>
  <si>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</si>
  <si>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</si>
  <si>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</si>
  <si>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</si>
  <si>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</si>
  <si>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</si>
  <si>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</si>
  <si>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</si>
  <si>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</si>
  <si>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</si>
  <si>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</si>
  <si>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</si>
  <si>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</si>
  <si>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</si>
  <si>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</si>
  <si>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</si>
  <si>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</si>
  <si>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</si>
  <si>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</si>
  <si>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</si>
  <si>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</si>
  <si>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</si>
  <si>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</si>
  <si>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</si>
  <si>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</si>
  <si>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</si>
  <si>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</si>
  <si>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</si>
  <si>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</si>
  <si>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</si>
  <si>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</si>
  <si>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</si>
  <si>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</si>
  <si>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</si>
  <si>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</si>
  <si>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</si>
  <si>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</si>
  <si>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</si>
  <si>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</si>
  <si>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</si>
  <si>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</si>
  <si>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</si>
  <si>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</si>
  <si>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</si>
  <si>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</si>
  <si>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</si>
  <si>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</si>
  <si>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</si>
  <si>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</si>
  <si>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</si>
  <si>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</si>
  <si>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</si>
  <si>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</si>
  <si>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</si>
  <si>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</si>
  <si>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</si>
  <si>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</si>
  <si>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</si>
  <si>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</si>
  <si>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</si>
  <si>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</si>
  <si>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</si>
  <si>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</si>
  <si>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</si>
  <si>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</si>
  <si>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</si>
  <si>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</si>
  <si>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</si>
  <si>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</si>
  <si>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</si>
  <si>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</si>
  <si>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</si>
  <si>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</si>
  <si>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</si>
  <si>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</si>
  <si>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</si>
  <si>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</si>
  <si>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</si>
  <si>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</si>
  <si>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</si>
  <si>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</si>
  <si>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</si>
  <si>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</si>
  <si>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</si>
  <si>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</si>
  <si>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</si>
  <si>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</si>
  <si>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</si>
  <si>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</si>
  <si>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</si>
  <si>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</si>
  <si>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</si>
  <si>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</si>
  <si>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</si>
  <si>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</si>
  <si>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</si>
  <si>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</si>
  <si>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</si>
  <si>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</si>
  <si>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</si>
  <si>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</si>
  <si>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</si>
  <si>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</si>
  <si>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</si>
  <si>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</si>
  <si>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</si>
  <si>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</si>
  <si>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</si>
  <si>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</si>
  <si>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</si>
  <si>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</si>
  <si>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</si>
  <si>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</si>
  <si>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</si>
  <si>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</si>
  <si>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</si>
  <si>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</si>
  <si>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</si>
  <si>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</si>
  <si>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</si>
  <si>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</si>
  <si>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</si>
  <si>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</si>
  <si>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</si>
  <si>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</si>
  <si>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</si>
  <si>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</si>
  <si>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</si>
  <si>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</si>
  <si>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</si>
  <si>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</si>
  <si>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</si>
  <si>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</si>
  <si>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</si>
  <si>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</si>
  <si>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</si>
  <si>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</si>
  <si>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</si>
  <si>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</si>
  <si>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</si>
  <si>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</si>
  <si>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</si>
  <si>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</si>
  <si>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</si>
  <si>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</si>
  <si>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</si>
  <si>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</si>
  <si>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</si>
  <si>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</si>
  <si>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</si>
  <si>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</si>
  <si>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</si>
  <si>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</si>
  <si>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</si>
  <si>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</si>
  <si>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</si>
  <si>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</si>
  <si>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</si>
  <si>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</si>
  <si>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</si>
  <si>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</si>
  <si>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</si>
  <si>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</si>
  <si>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</si>
  <si>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</si>
  <si>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</si>
  <si>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</si>
  <si>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</si>
  <si>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</si>
  <si>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</si>
  <si>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</si>
  <si>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</si>
  <si>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</si>
  <si>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</si>
  <si>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</si>
  <si>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</si>
  <si>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</si>
  <si>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</si>
  <si>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</si>
  <si>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</si>
  <si>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</si>
  <si>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</si>
  <si>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</si>
  <si>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</si>
  <si>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</si>
  <si>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</si>
  <si>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</si>
  <si>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</si>
  <si>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</si>
  <si>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</si>
  <si>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</si>
  <si>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</si>
  <si>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</si>
  <si>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</si>
  <si>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</si>
  <si>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</si>
  <si>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</si>
  <si>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</si>
  <si>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</si>
  <si>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</si>
  <si>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</si>
  <si>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</si>
  <si>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</si>
  <si>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</si>
  <si>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</si>
  <si>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</si>
  <si>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</si>
  <si>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</si>
  <si>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</si>
  <si>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</si>
  <si>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</si>
  <si>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</si>
  <si>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</si>
  <si>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</si>
  <si>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</si>
  <si>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</si>
  <si>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</si>
  <si>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</si>
  <si>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</si>
  <si>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</si>
  <si>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</si>
  <si>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</si>
  <si>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</si>
  <si>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</si>
  <si>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</si>
  <si>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</si>
  <si>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</si>
  <si>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</si>
  <si>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</si>
  <si>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</si>
  <si>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</si>
  <si>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</si>
  <si>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</si>
  <si>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</si>
  <si>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</si>
  <si>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</si>
  <si>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</si>
  <si>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</si>
  <si>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</si>
  <si>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</si>
  <si>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</si>
  <si>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</si>
  <si>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</si>
  <si>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</si>
  <si>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</si>
  <si>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</si>
  <si>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</si>
  <si>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</si>
  <si>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</si>
  <si>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</si>
  <si>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</si>
  <si>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</si>
  <si>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</si>
  <si>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</si>
  <si>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</si>
  <si>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</si>
  <si>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</si>
  <si>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</si>
  <si>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</si>
  <si>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</si>
  <si>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</si>
  <si>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</si>
  <si>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</si>
  <si>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</si>
  <si>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</si>
  <si>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</si>
  <si>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</si>
  <si>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</si>
  <si>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</si>
  <si>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</si>
  <si>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</si>
  <si>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</si>
  <si>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</si>
  <si>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</si>
  <si>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</si>
  <si>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</si>
  <si>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</si>
  <si>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</si>
  <si>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</si>
  <si>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</si>
  <si>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</si>
  <si>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</si>
  <si>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</si>
  <si>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</si>
  <si>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</si>
  <si>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</si>
  <si>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</si>
  <si>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</si>
  <si>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</si>
  <si>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</si>
  <si>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</si>
  <si>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</si>
  <si>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</si>
  <si>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</si>
  <si>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</si>
  <si>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</si>
  <si>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</si>
  <si>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</si>
  <si>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</si>
  <si>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</si>
  <si>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</si>
  <si>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</si>
  <si>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</si>
  <si>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</si>
  <si>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</si>
  <si>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</si>
  <si>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</si>
  <si>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</si>
  <si>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</si>
  <si>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</si>
  <si>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</si>
  <si>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</si>
  <si>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</si>
  <si>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</si>
  <si>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</si>
  <si>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</si>
  <si>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</si>
  <si>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</si>
  <si>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</si>
  <si>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</si>
  <si>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</si>
  <si>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</si>
  <si>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</si>
  <si>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</si>
  <si>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</si>
  <si>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</si>
  <si>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</si>
  <si>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</si>
  <si>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</si>
  <si>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</si>
  <si>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</si>
  <si>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</si>
  <si>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</si>
  <si>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</si>
  <si>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</si>
  <si>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</si>
  <si>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</si>
  <si>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</si>
  <si>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</si>
  <si>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</si>
  <si>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</si>
  <si>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</si>
  <si>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</si>
  <si>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</si>
  <si>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</si>
  <si>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</si>
  <si>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</si>
  <si>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</si>
  <si>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</si>
  <si>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</si>
  <si>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</si>
  <si>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</si>
  <si>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</si>
  <si>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</si>
  <si>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</si>
  <si>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</si>
  <si>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</si>
  <si>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</si>
  <si>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</si>
  <si>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</si>
  <si>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</si>
  <si>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</si>
  <si>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</si>
  <si>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</si>
  <si>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</si>
  <si>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</si>
  <si>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</si>
  <si>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</si>
  <si>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</si>
  <si>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</si>
  <si>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</si>
  <si>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</si>
  <si>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</si>
  <si>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</si>
  <si>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</si>
  <si>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</si>
  <si>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</si>
  <si>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</si>
  <si>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</si>
  <si>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</si>
  <si>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</si>
  <si>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</si>
  <si>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</si>
  <si>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</si>
  <si>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</si>
  <si>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</si>
  <si>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</si>
  <si>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</si>
  <si>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</si>
  <si>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</si>
  <si>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</si>
  <si>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</si>
  <si>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</si>
  <si>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</si>
  <si>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</si>
  <si>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</si>
  <si>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</si>
  <si>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</si>
  <si>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</si>
  <si>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</si>
  <si>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</si>
  <si>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</si>
  <si>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</si>
  <si>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</si>
  <si>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</si>
  <si>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</si>
  <si>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</si>
  <si>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</si>
  <si>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</si>
  <si>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</si>
  <si>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</si>
  <si>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</si>
  <si>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</si>
  <si>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</si>
  <si>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</si>
  <si>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</si>
  <si>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</si>
  <si>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</si>
  <si>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</si>
  <si>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</si>
  <si>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</si>
  <si>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</si>
  <si>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</si>
  <si>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</si>
  <si>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</si>
  <si>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</si>
  <si>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</si>
  <si>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</si>
  <si>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</si>
  <si>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</si>
  <si>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</si>
  <si>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</si>
  <si>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</si>
  <si>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</si>
  <si>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</si>
  <si>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</si>
  <si>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</si>
  <si>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</si>
  <si>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</si>
  <si>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</si>
  <si>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</si>
  <si>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</si>
  <si>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</si>
  <si>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</si>
  <si>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</si>
  <si>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</si>
  <si>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</si>
  <si>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</si>
  <si>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</si>
  <si>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</si>
  <si>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</si>
  <si>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</si>
  <si>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</si>
  <si>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</si>
  <si>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</si>
  <si>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</si>
  <si>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</si>
  <si>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</si>
  <si>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</si>
  <si>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</si>
  <si>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</si>
  <si>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</si>
  <si>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</si>
  <si>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</si>
  <si>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</si>
  <si>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</si>
  <si>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</si>
  <si>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</si>
  <si>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</si>
  <si>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</si>
  <si>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</si>
  <si>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</si>
  <si>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</si>
  <si>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</si>
  <si>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</si>
  <si>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</si>
  <si>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</si>
  <si>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</si>
  <si>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</si>
  <si>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</si>
  <si>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</si>
  <si>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</si>
  <si>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</si>
  <si>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</si>
  <si>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</si>
  <si>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</si>
  <si>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</si>
  <si>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</si>
  <si>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</si>
  <si>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</si>
  <si>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</si>
  <si>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</si>
  <si>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</si>
  <si>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</si>
  <si>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</si>
  <si>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</si>
  <si>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</si>
  <si>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</si>
  <si>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</si>
  <si>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</si>
  <si>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</si>
  <si>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</si>
  <si>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</si>
  <si>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</si>
  <si>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</si>
  <si>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</si>
  <si>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</si>
  <si>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</si>
  <si>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</si>
  <si>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</si>
  <si>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</si>
  <si>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</si>
  <si>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</si>
  <si>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</si>
  <si>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</si>
  <si>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</si>
  <si>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</si>
  <si>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</si>
  <si>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</si>
  <si>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</si>
  <si>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</si>
  <si>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</si>
  <si>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</si>
  <si>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</si>
  <si>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</si>
  <si>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</si>
  <si>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</si>
  <si>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</si>
  <si>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</si>
  <si>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</si>
  <si>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</si>
  <si>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</si>
  <si>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</si>
  <si>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</si>
  <si>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</si>
  <si>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</si>
  <si>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</si>
  <si>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</si>
  <si>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</si>
  <si>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</si>
  <si>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</si>
  <si>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</si>
  <si>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</si>
  <si>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</si>
  <si>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</si>
  <si>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</si>
  <si>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</si>
  <si>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</si>
  <si>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</si>
  <si>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</si>
  <si>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</si>
  <si>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</si>
  <si>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</si>
  <si>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</si>
  <si>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</si>
  <si>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</si>
  <si>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</si>
  <si>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</si>
  <si>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</si>
  <si>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</si>
  <si>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</si>
  <si>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</si>
  <si>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</si>
  <si>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</si>
  <si>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</si>
  <si>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</si>
  <si>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</si>
  <si>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</si>
  <si>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</si>
  <si>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</si>
  <si>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</si>
  <si>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</si>
  <si>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</si>
  <si>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</si>
  <si>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</si>
  <si>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</si>
  <si>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</si>
  <si>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</si>
  <si>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</si>
  <si>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</si>
  <si>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</si>
  <si>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</si>
  <si>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</si>
  <si>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</si>
  <si>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</si>
  <si>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</si>
  <si>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</si>
  <si>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</si>
  <si>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</si>
  <si>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</si>
  <si>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</si>
  <si>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</si>
  <si>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</si>
  <si>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</si>
  <si>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</si>
  <si>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</si>
  <si>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</si>
  <si>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</si>
  <si>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</si>
  <si>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</si>
  <si>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</si>
  <si>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</si>
  <si>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</si>
  <si>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</si>
  <si>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</si>
  <si>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</si>
  <si>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</si>
  <si>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</si>
  <si>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</si>
  <si>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</si>
  <si>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</si>
  <si>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</si>
  <si>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</si>
  <si>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</si>
  <si>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</si>
  <si>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</si>
  <si>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</si>
  <si>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</si>
  <si>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</si>
  <si>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</si>
  <si>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</si>
  <si>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</si>
  <si>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</si>
  <si>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</si>
  <si>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</si>
  <si>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</si>
  <si>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</si>
  <si>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</si>
  <si>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</si>
  <si>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</si>
  <si>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</si>
  <si>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</si>
  <si>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</si>
  <si>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</si>
  <si>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</si>
  <si>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</si>
  <si>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</si>
  <si>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</si>
  <si>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</si>
  <si>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</si>
  <si>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</si>
  <si>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</si>
  <si>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</si>
  <si>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</si>
  <si>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</si>
  <si>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</si>
  <si>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</si>
  <si>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</si>
  <si>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</si>
  <si>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</si>
  <si>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</si>
  <si>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</si>
  <si>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</si>
  <si>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</si>
  <si>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</si>
  <si>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</si>
  <si>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</si>
  <si>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</si>
  <si>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</si>
  <si>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</si>
  <si>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</si>
  <si>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</si>
  <si>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</si>
  <si>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</si>
  <si>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</si>
  <si>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</si>
  <si>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</si>
  <si>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</si>
  <si>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</si>
  <si>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</si>
  <si>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</si>
  <si>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</si>
  <si>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</si>
  <si>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</si>
  <si>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</si>
  <si>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</si>
  <si>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</si>
  <si>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</si>
  <si>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</si>
  <si>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</si>
  <si>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</si>
  <si>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</si>
  <si>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</si>
  <si>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</si>
  <si>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</si>
  <si>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</si>
  <si>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</si>
  <si>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</si>
  <si>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</si>
  <si>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</si>
  <si>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</si>
  <si>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</si>
  <si>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</si>
  <si>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</si>
  <si>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</si>
  <si>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</si>
  <si>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</si>
  <si>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</si>
  <si>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</si>
  <si>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</si>
  <si>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</si>
  <si>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</si>
  <si>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</si>
  <si>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</si>
  <si>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</si>
  <si>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</si>
  <si>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</si>
  <si>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</si>
  <si>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</si>
  <si>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</si>
  <si>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</si>
  <si>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</si>
  <si>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</si>
  <si>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</si>
  <si>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</si>
  <si>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</si>
  <si>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</si>
  <si>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</si>
  <si>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</si>
  <si>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</si>
  <si>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</si>
  <si>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</si>
  <si>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</si>
  <si>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</si>
  <si>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</si>
  <si>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</si>
  <si>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</si>
  <si>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</si>
  <si>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</si>
  <si>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</si>
  <si>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</si>
  <si>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</si>
  <si>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</si>
  <si>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</si>
  <si>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</si>
  <si>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</si>
  <si>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</si>
  <si>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</si>
  <si>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</si>
  <si>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</si>
  <si>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</si>
  <si>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</si>
  <si>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</si>
  <si>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</si>
  <si>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</si>
  <si>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</si>
  <si>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</si>
  <si>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</si>
  <si>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</si>
  <si>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</si>
  <si>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</si>
  <si>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</si>
  <si>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</si>
  <si>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</si>
  <si>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</si>
  <si>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</si>
  <si>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</si>
  <si>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</si>
  <si>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</si>
  <si>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</si>
  <si>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</si>
  <si>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</si>
  <si>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</si>
  <si>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</si>
  <si>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</si>
  <si>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</si>
  <si>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</si>
  <si>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</si>
  <si>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</si>
  <si>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</si>
  <si>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</si>
  <si>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</si>
  <si>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</si>
  <si>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</si>
  <si>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</si>
  <si>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</si>
  <si>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</si>
  <si>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</si>
  <si>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</si>
  <si>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</si>
  <si>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</si>
  <si>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</si>
  <si>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</si>
  <si>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</si>
  <si>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</si>
  <si>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</si>
  <si>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</si>
  <si>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</si>
  <si>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</si>
  <si>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</si>
  <si>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</si>
  <si>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</si>
  <si>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</si>
  <si>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</si>
  <si>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</si>
  <si>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</si>
  <si>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</si>
  <si>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</si>
  <si>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</si>
  <si>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</si>
  <si>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</si>
  <si>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</si>
  <si>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</si>
  <si>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</si>
  <si>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</si>
  <si>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</si>
  <si>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</si>
  <si>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</si>
  <si>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</si>
  <si>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</si>
  <si>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</si>
  <si>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</si>
  <si>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</si>
  <si>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</si>
  <si>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</si>
  <si>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</si>
  <si>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</si>
  <si>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</si>
  <si>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</si>
  <si>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</si>
  <si>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</si>
  <si>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</si>
  <si>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</si>
  <si>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</si>
  <si>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</si>
  <si>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</si>
  <si>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</si>
  <si>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</si>
  <si>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</si>
  <si>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</si>
  <si>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</si>
  <si>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</si>
  <si>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</si>
  <si>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</si>
  <si>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</si>
  <si>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</si>
  <si>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</si>
  <si>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</si>
  <si>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</si>
  <si>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</si>
  <si>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</si>
  <si>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</si>
  <si>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</si>
  <si>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</si>
  <si>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</si>
  <si>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</si>
  <si>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</si>
  <si>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</si>
  <si>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</si>
  <si>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</si>
  <si>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</si>
  <si>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</si>
  <si>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</si>
  <si>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</si>
  <si>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</si>
  <si>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</si>
  <si>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</si>
  <si>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</si>
  <si>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</si>
  <si>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</si>
  <si>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</si>
  <si>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</si>
  <si>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</si>
  <si>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</si>
  <si>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</si>
  <si>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</si>
  <si>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</si>
  <si>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</si>
  <si>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</si>
  <si>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</si>
  <si>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</si>
  <si>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</si>
  <si>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</si>
  <si>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</si>
  <si>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</si>
  <si>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</si>
  <si>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</si>
  <si>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</si>
  <si>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</si>
  <si>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</si>
  <si>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</si>
  <si>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</si>
  <si>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</si>
  <si>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</si>
  <si>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</si>
  <si>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</si>
  <si>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</si>
  <si>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</si>
  <si>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</si>
  <si>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</si>
  <si>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</si>
  <si>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</si>
  <si>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</si>
  <si>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</si>
  <si>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</si>
  <si>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</si>
  <si>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</si>
  <si>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</si>
  <si>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</si>
  <si>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</si>
  <si>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</si>
  <si>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</si>
  <si>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</si>
  <si>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</si>
  <si>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</si>
  <si>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</si>
  <si>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</si>
  <si>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</si>
  <si>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</si>
  <si>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</si>
  <si>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</si>
  <si>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</si>
  <si>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</si>
  <si>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</si>
  <si>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</si>
  <si>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</si>
  <si>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</si>
  <si>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</si>
  <si>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</si>
  <si>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</si>
  <si>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</si>
  <si>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</si>
  <si>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</si>
  <si>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</si>
  <si>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</si>
  <si>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</si>
  <si>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</si>
  <si>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</si>
  <si>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</si>
  <si>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</si>
  <si>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</si>
  <si>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</si>
  <si>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</si>
  <si>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</si>
  <si>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</si>
  <si>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</si>
  <si>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</si>
  <si>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</si>
  <si>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</si>
  <si>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</si>
  <si>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</si>
  <si>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</si>
  <si>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</si>
  <si>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</si>
  <si>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</si>
  <si>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</si>
  <si>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</si>
  <si>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</si>
  <si>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</si>
  <si>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</si>
  <si>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</si>
  <si>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</si>
  <si>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</si>
  <si>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</si>
  <si>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</si>
  <si>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</si>
  <si>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</si>
  <si>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</si>
  <si>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</si>
  <si>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</si>
  <si>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</si>
  <si>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</si>
  <si>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</si>
  <si>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</si>
  <si>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</si>
  <si>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</si>
  <si>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</si>
  <si>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</si>
  <si>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</si>
  <si>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</si>
  <si>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</si>
  <si>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</si>
  <si>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</si>
  <si>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</si>
  <si>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</si>
  <si>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</si>
  <si>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</si>
  <si>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</si>
  <si>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</si>
  <si>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</si>
  <si>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</si>
  <si>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</si>
  <si>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</si>
  <si>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</si>
  <si>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</si>
  <si>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</si>
  <si>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</si>
  <si>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</si>
  <si>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</si>
  <si>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</si>
  <si>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</si>
  <si>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</si>
  <si>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</si>
  <si>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</si>
  <si>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</si>
  <si>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</si>
  <si>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</si>
  <si>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</si>
  <si>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</si>
  <si>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</si>
  <si>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</si>
  <si>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</si>
  <si>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</si>
  <si>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</si>
  <si>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</si>
  <si>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</si>
  <si>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</si>
  <si>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</si>
  <si>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</si>
  <si>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</si>
  <si>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</si>
  <si>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</si>
  <si>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</si>
  <si>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</si>
  <si>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</si>
  <si>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</si>
  <si>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</si>
  <si>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</si>
  <si>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</si>
  <si>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</si>
  <si>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</si>
  <si>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</si>
  <si>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</si>
  <si>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</si>
  <si>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</si>
  <si>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</si>
  <si>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</si>
  <si>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</si>
  <si>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</si>
  <si>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</si>
  <si>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</si>
  <si>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</si>
  <si>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</si>
  <si>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</si>
  <si>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</si>
  <si>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</si>
  <si>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</si>
  <si>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</si>
  <si>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</si>
  <si>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</si>
  <si>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</si>
  <si>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</si>
  <si>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</si>
  <si>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</si>
  <si>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</si>
  <si>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</si>
  <si>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</si>
  <si>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</si>
  <si>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</si>
  <si>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</si>
  <si>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</si>
  <si>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</si>
  <si>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</si>
  <si>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</si>
  <si>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</si>
  <si>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</si>
  <si>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</si>
  <si>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</si>
  <si>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</si>
  <si>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</si>
  <si>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</si>
  <si>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</si>
  <si>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</si>
  <si>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</si>
  <si>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</si>
  <si>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</si>
  <si>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</si>
  <si>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</si>
  <si>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</si>
  <si>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</si>
  <si>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</si>
  <si>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</si>
  <si>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</si>
  <si>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</si>
  <si>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</si>
  <si>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</si>
  <si>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</si>
  <si>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</si>
  <si>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</si>
  <si>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</si>
  <si>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</si>
  <si>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</si>
  <si>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</si>
  <si>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</si>
  <si>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</si>
  <si>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</si>
  <si>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</si>
  <si>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</si>
  <si>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</si>
  <si>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</si>
  <si>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</si>
  <si>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</si>
  <si>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</si>
  <si>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</si>
  <si>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</si>
  <si>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</si>
  <si>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</si>
  <si>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</si>
  <si>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</si>
  <si>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</si>
  <si>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</si>
  <si>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</si>
  <si>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</si>
  <si>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</si>
  <si>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</si>
  <si>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</si>
  <si>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</si>
  <si>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</si>
  <si>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</si>
  <si>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</si>
  <si>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</si>
  <si>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</si>
  <si>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</si>
  <si>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</si>
  <si>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</si>
  <si>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</si>
  <si>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</si>
  <si>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</si>
  <si>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</si>
  <si>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</si>
  <si>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</si>
  <si>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</si>
  <si>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</si>
  <si>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</si>
  <si>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</si>
  <si>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</si>
  <si>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</si>
  <si>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</si>
  <si>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</si>
  <si>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</si>
  <si>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</si>
  <si>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</si>
  <si>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</si>
  <si>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</si>
  <si>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</si>
  <si>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</si>
  <si>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</si>
  <si>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</si>
  <si>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</si>
  <si>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</si>
  <si>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</si>
  <si>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</si>
  <si>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</si>
  <si>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</si>
  <si>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</si>
  <si>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</si>
  <si>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</si>
  <si>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</si>
  <si>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</si>
  <si>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</si>
  <si>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</si>
  <si>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</si>
  <si>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</si>
  <si>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</si>
  <si>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</si>
  <si>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</si>
  <si>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</si>
  <si>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</si>
  <si>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</si>
  <si>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</si>
  <si>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</si>
  <si>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</si>
  <si>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</si>
  <si>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</si>
  <si>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</si>
  <si>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</si>
  <si>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</si>
  <si>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</si>
  <si>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</si>
  <si>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</si>
  <si>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</si>
  <si>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</si>
  <si>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</si>
  <si>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</si>
  <si>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</si>
  <si>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</si>
  <si>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</si>
  <si>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</si>
  <si>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</si>
  <si>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</si>
  <si>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</si>
  <si>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</si>
  <si>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</si>
  <si>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</si>
  <si>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</si>
  <si>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</si>
  <si>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</si>
  <si>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</si>
  <si>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</si>
  <si>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</si>
  <si>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</si>
  <si>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</si>
  <si>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</si>
  <si>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</si>
  <si>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</si>
  <si>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</si>
  <si>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</si>
  <si>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</si>
  <si>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</si>
  <si>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</si>
  <si>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</si>
  <si>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</si>
  <si>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</si>
  <si>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</si>
  <si>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</si>
  <si>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</si>
  <si>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</si>
  <si>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</si>
  <si>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</si>
  <si>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</si>
  <si>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</si>
  <si>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</si>
  <si>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</si>
  <si>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</si>
  <si>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</si>
  <si>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</si>
  <si>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</si>
  <si>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</si>
  <si>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</si>
  <si>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</si>
  <si>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</si>
  <si>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</si>
  <si>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</si>
  <si>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</si>
  <si>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</si>
  <si>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</si>
  <si>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</si>
  <si>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</si>
  <si>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</si>
  <si>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</si>
  <si>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</si>
  <si>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</si>
  <si>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</si>
  <si>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</si>
  <si>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</si>
  <si>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</si>
  <si>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</si>
  <si>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</si>
  <si>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</si>
  <si>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</si>
  <si>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</si>
  <si>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</si>
  <si>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</si>
  <si>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</si>
  <si>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</si>
  <si>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</si>
  <si>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</si>
  <si>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</si>
  <si>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</si>
  <si>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</si>
  <si>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</si>
  <si>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</si>
  <si>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</si>
  <si>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</si>
  <si>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</si>
  <si>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</si>
  <si>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</si>
  <si>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</si>
  <si>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</si>
  <si>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</si>
  <si>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</si>
  <si>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</si>
  <si>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</si>
  <si>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</si>
  <si>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</si>
  <si>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</si>
  <si>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</si>
  <si>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</si>
  <si>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</si>
  <si>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</si>
  <si>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</si>
  <si>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</si>
  <si>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</si>
  <si>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</si>
  <si>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</si>
  <si>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</si>
  <si>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</si>
  <si>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</si>
  <si>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</si>
  <si>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</si>
  <si>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</si>
  <si>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</si>
  <si>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</si>
  <si>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</si>
  <si>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</si>
  <si>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</si>
  <si>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</si>
  <si>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</si>
  <si>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</si>
  <si>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</si>
  <si>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</si>
  <si>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</si>
  <si>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</si>
  <si>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</si>
  <si>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</si>
  <si>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</si>
  <si>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</si>
  <si>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</si>
  <si>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</si>
  <si>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</si>
  <si>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</si>
  <si>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</si>
  <si>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</si>
  <si>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</si>
  <si>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</si>
  <si>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</si>
  <si>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</si>
  <si>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</si>
  <si>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</si>
  <si>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</si>
  <si>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</si>
  <si>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</si>
  <si>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</si>
  <si>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</si>
  <si>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</si>
  <si>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</si>
  <si>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</si>
  <si>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</si>
  <si>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</si>
  <si>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</si>
  <si>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</si>
  <si>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</si>
  <si>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</si>
  <si>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</si>
  <si>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</si>
  <si>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</si>
  <si>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</si>
  <si>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</si>
  <si>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</si>
  <si>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</si>
  <si>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</si>
  <si>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</si>
  <si>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</si>
  <si>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</si>
  <si>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</si>
  <si>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</si>
  <si>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</si>
  <si>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</si>
  <si>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</si>
  <si>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</si>
  <si>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</si>
  <si>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</si>
  <si>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</si>
  <si>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</si>
  <si>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</si>
  <si>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</si>
  <si>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</si>
  <si>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</si>
  <si>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</si>
  <si>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</si>
  <si>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</si>
  <si>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</si>
  <si>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</si>
  <si>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</si>
  <si>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</si>
  <si>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</si>
  <si>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</si>
  <si>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</si>
  <si>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</si>
  <si>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</si>
  <si>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</si>
  <si>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</si>
  <si>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</si>
  <si>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</si>
  <si>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</si>
  <si>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</si>
  <si>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</si>
  <si>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</si>
  <si>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</si>
  <si>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</si>
  <si>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</si>
  <si>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</si>
  <si>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</si>
  <si>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</si>
  <si>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</si>
  <si>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</si>
  <si>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</si>
  <si>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</si>
  <si>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</si>
  <si>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</si>
  <si>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</si>
  <si>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</si>
  <si>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</si>
  <si>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</si>
  <si>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</si>
  <si>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</si>
  <si>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</si>
  <si>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</si>
  <si>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</si>
  <si>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</si>
  <si>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</si>
  <si>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</si>
  <si>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</si>
  <si>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</si>
  <si>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</si>
  <si>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</si>
  <si>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</si>
  <si>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</si>
  <si>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</si>
  <si>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</si>
  <si>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</si>
  <si>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</si>
  <si>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</si>
  <si>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</si>
  <si>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</si>
  <si>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</si>
  <si>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</si>
  <si>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</si>
  <si>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</si>
  <si>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</si>
  <si>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</si>
  <si>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</si>
  <si>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</si>
  <si>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</si>
  <si>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</si>
  <si>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</si>
  <si>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</si>
  <si>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</si>
  <si>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</si>
  <si>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</si>
  <si>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</si>
  <si>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</si>
  <si>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</si>
  <si>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</si>
  <si>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</si>
  <si>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</si>
  <si>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</si>
  <si>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</si>
  <si>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</si>
  <si>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</si>
  <si>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</si>
  <si>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</si>
  <si>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</si>
  <si>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</si>
  <si>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</si>
  <si>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</si>
  <si>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</si>
  <si>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</si>
  <si>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</si>
  <si>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</si>
  <si>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</si>
  <si>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</si>
  <si>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</si>
  <si>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</si>
  <si>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</si>
  <si>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</si>
  <si>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</si>
  <si>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</si>
  <si>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</si>
  <si>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</si>
  <si>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</si>
  <si>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</si>
  <si>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</si>
  <si>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</si>
  <si>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</si>
  <si>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</si>
  <si>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</si>
  <si>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</si>
  <si>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</si>
  <si>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</si>
  <si>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</si>
  <si>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</si>
  <si>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</si>
  <si>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</si>
  <si>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</si>
  <si>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</si>
  <si>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</si>
  <si>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</si>
  <si>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</si>
  <si>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</si>
  <si>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</si>
  <si>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</si>
  <si>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</si>
  <si>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</si>
  <si>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</si>
  <si>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</si>
  <si>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</si>
  <si>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</si>
  <si>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</si>
  <si>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</si>
  <si>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</si>
  <si>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</si>
  <si>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</si>
  <si>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</si>
  <si>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</si>
  <si>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</si>
  <si>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</si>
  <si>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</si>
  <si>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</si>
  <si>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</si>
  <si>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</si>
  <si>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</si>
  <si>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</si>
  <si>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</si>
  <si>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</si>
  <si>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</si>
  <si>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</si>
  <si>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</si>
  <si>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</si>
  <si>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</si>
  <si>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</si>
  <si>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</si>
  <si>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</si>
  <si>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</si>
  <si>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</si>
  <si>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</si>
  <si>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</si>
  <si>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</si>
  <si>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</si>
  <si>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</si>
  <si>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</si>
  <si>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</si>
  <si>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</si>
  <si>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</si>
  <si>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</si>
  <si>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</si>
  <si>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</si>
  <si>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</si>
  <si>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</si>
  <si>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</si>
  <si>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</si>
  <si>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</si>
  <si>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</si>
  <si>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</si>
  <si>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</si>
  <si>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</si>
  <si>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</si>
  <si>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</si>
  <si>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</si>
  <si>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</si>
  <si>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</si>
  <si>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</si>
  <si>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</si>
  <si>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</si>
  <si>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</si>
  <si>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</si>
  <si>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</si>
  <si>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</si>
  <si>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</si>
  <si>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</si>
  <si>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</si>
  <si>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</si>
  <si>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</si>
  <si>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</si>
  <si>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</si>
  <si>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</si>
  <si>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</si>
  <si>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</si>
  <si>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</si>
  <si>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</si>
  <si>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</si>
  <si>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</si>
  <si>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</si>
  <si>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</si>
  <si>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</si>
  <si>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</si>
  <si>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</si>
  <si>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</si>
  <si>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</si>
  <si>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</si>
  <si>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</si>
  <si>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</si>
  <si>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</si>
  <si>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</si>
  <si>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</si>
  <si>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</si>
  <si>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</si>
  <si>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</si>
  <si>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</si>
  <si>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</si>
  <si>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</si>
  <si>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</si>
  <si>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</si>
  <si>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</si>
  <si>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</si>
  <si>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</si>
  <si>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</si>
  <si>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</si>
  <si>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</si>
  <si>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</si>
  <si>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</si>
  <si>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</si>
  <si>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</si>
  <si>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</si>
  <si>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</si>
  <si>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</si>
  <si>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</si>
  <si>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</si>
  <si>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</si>
  <si>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</si>
  <si>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</si>
  <si>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</si>
  <si>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</si>
  <si>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</si>
  <si>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</si>
  <si>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</si>
  <si>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</si>
  <si>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</si>
  <si>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</si>
  <si>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</si>
  <si>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</si>
  <si>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</si>
  <si>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</si>
  <si>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</si>
  <si>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</si>
  <si>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</si>
  <si>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</si>
  <si>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</si>
  <si>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</si>
  <si>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</si>
  <si>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</si>
  <si>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</si>
  <si>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</si>
  <si>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</si>
  <si>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</si>
  <si>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</si>
  <si>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</si>
  <si>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</si>
  <si>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</si>
  <si>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</si>
  <si>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</si>
  <si>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</si>
  <si>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</si>
  <si>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</si>
  <si>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</si>
  <si>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</si>
  <si>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</si>
  <si>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</si>
  <si>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</si>
  <si>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</si>
  <si>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</si>
  <si>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</si>
  <si>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</si>
  <si>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</si>
  <si>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</si>
  <si>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</si>
  <si>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</si>
  <si>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</si>
  <si>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</si>
  <si>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</si>
  <si>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</si>
  <si>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</si>
  <si>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</si>
  <si>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</si>
  <si>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</si>
  <si>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</si>
  <si>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</si>
  <si>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</si>
  <si>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</si>
  <si>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</si>
  <si>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</si>
  <si>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</si>
  <si>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</si>
  <si>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</si>
  <si>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</si>
  <si>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</si>
  <si>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</si>
  <si>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</si>
  <si>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</si>
  <si>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</si>
  <si>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</si>
  <si>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</si>
  <si>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</si>
  <si>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</si>
  <si>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</si>
  <si>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</si>
  <si>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</si>
  <si>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</si>
  <si>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</si>
  <si>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</si>
  <si>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</si>
  <si>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</si>
  <si>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</si>
  <si>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</si>
  <si>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</si>
  <si>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</si>
  <si>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</si>
  <si>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</si>
  <si>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</si>
  <si>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</si>
  <si>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</si>
  <si>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</si>
  <si>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</si>
  <si>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</si>
  <si>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</si>
  <si>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</si>
  <si>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</si>
  <si>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</si>
  <si>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</si>
  <si>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</si>
  <si>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</si>
  <si>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</si>
  <si>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</si>
  <si>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</si>
  <si>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</si>
  <si>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</si>
  <si>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</si>
  <si>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</si>
  <si>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</si>
  <si>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</si>
  <si>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</si>
  <si>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</si>
  <si>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</si>
  <si>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</si>
  <si>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</si>
  <si>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</si>
  <si>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</si>
  <si>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</si>
  <si>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</si>
  <si>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</si>
  <si>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</si>
  <si>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</si>
  <si>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</si>
  <si>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</si>
  <si>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</si>
  <si>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</si>
  <si>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</si>
  <si>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</si>
  <si>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</si>
  <si>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</si>
  <si>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</si>
  <si>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</si>
  <si>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</si>
  <si>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</si>
  <si>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</si>
  <si>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</si>
  <si>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</si>
  <si>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</si>
  <si>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</si>
  <si>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</si>
  <si>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</si>
  <si>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</si>
  <si>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</si>
  <si>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</si>
  <si>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</si>
  <si>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</si>
  <si>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</si>
  <si>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</si>
  <si>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</si>
  <si>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</si>
  <si>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</si>
  <si>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</si>
  <si>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</si>
  <si>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</si>
  <si>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</si>
  <si>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</si>
  <si>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</si>
  <si>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</si>
  <si>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</si>
  <si>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</si>
  <si>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</si>
  <si>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</si>
  <si>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</si>
  <si>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</si>
  <si>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</si>
  <si>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</si>
  <si>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</si>
  <si>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</si>
  <si>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</si>
  <si>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</si>
  <si>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</si>
  <si>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</si>
  <si>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</si>
  <si>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</si>
  <si>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</si>
  <si>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</si>
  <si>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</si>
  <si>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</si>
  <si>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</si>
  <si>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</si>
  <si>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</si>
  <si>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</si>
  <si>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</si>
  <si>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</si>
  <si>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</si>
  <si>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</si>
  <si>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</si>
  <si>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</si>
  <si>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</si>
  <si>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</si>
  <si>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</si>
  <si>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</si>
  <si>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</si>
  <si>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</si>
  <si>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</si>
  <si>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</si>
  <si>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</si>
  <si>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</si>
  <si>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</si>
  <si>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</si>
  <si>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</si>
  <si>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</si>
  <si>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</si>
  <si>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</si>
  <si>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</si>
  <si>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</si>
  <si>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</si>
  <si>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</si>
  <si>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</si>
  <si>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</si>
  <si>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</si>
  <si>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</si>
  <si>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</si>
  <si>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</si>
  <si>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</si>
  <si>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</si>
  <si>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</si>
  <si>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</si>
  <si>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</si>
  <si>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</si>
  <si>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</si>
  <si>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</si>
  <si>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</si>
  <si>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</si>
  <si>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</si>
  <si>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</si>
  <si>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</si>
  <si>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</si>
  <si>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</si>
  <si>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</si>
  <si>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</si>
  <si>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</si>
  <si>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</si>
  <si>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</si>
  <si>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</si>
  <si>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</si>
  <si>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</si>
  <si>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</si>
  <si>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</si>
  <si>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</si>
  <si>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</si>
  <si>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</si>
  <si>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</si>
  <si>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</si>
  <si>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</si>
  <si>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</si>
  <si>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</si>
  <si>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</si>
  <si>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</si>
  <si>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</si>
  <si>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</si>
  <si>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</si>
  <si>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</si>
  <si>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</si>
  <si>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</si>
  <si>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</si>
  <si>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</si>
  <si>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</si>
  <si>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</si>
  <si>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</si>
  <si>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</si>
  <si>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</si>
  <si>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</si>
  <si>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</si>
  <si>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</si>
  <si>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</si>
  <si>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</si>
  <si>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</si>
  <si>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</si>
  <si>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</si>
  <si>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</si>
  <si>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</si>
  <si>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</si>
  <si>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</si>
  <si>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</si>
  <si>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</si>
  <si>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</si>
  <si>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</si>
  <si>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</si>
  <si>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</si>
  <si>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</si>
  <si>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</si>
  <si>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</si>
  <si>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</si>
  <si>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</si>
  <si>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</si>
  <si>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</si>
  <si>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</si>
  <si>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</si>
  <si>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</si>
  <si>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</si>
  <si>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</si>
  <si>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</si>
  <si>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</si>
  <si>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</si>
  <si>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</si>
  <si>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</si>
  <si>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</si>
  <si>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</si>
  <si>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</si>
  <si>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</si>
  <si>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</si>
  <si>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</si>
  <si>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</si>
  <si>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</si>
  <si>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</si>
  <si>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</si>
  <si>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</si>
  <si>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</si>
  <si>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</si>
  <si>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</si>
  <si>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</si>
  <si>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</si>
  <si>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</si>
  <si>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</si>
  <si>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</si>
  <si>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</si>
  <si>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</si>
  <si>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</si>
  <si>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</si>
  <si>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</si>
  <si>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</si>
  <si>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</si>
  <si>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</si>
  <si>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</si>
  <si>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</si>
  <si>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</si>
  <si>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</si>
  <si>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</si>
  <si>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</si>
  <si>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</si>
  <si>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</si>
  <si>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</si>
  <si>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</si>
  <si>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</si>
  <si>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</si>
  <si>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</si>
  <si>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</si>
  <si>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</si>
  <si>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</si>
  <si>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</si>
  <si>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</si>
  <si>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</si>
  <si>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</si>
  <si>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</si>
  <si>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</si>
  <si>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</si>
  <si>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</si>
  <si>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</si>
  <si>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</si>
  <si>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</si>
  <si>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</si>
  <si>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</si>
  <si>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</si>
  <si>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</si>
  <si>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</si>
  <si>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</si>
  <si>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</si>
  <si>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</si>
  <si>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</si>
  <si>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</si>
  <si>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</si>
  <si>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</si>
  <si>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</si>
  <si>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</si>
  <si>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</si>
  <si>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</si>
  <si>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</si>
  <si>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</si>
  <si>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</si>
  <si>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</si>
  <si>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</si>
  <si>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</si>
  <si>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</si>
  <si>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</si>
  <si>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</si>
  <si>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</si>
  <si>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</si>
  <si>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</si>
  <si>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</si>
  <si>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</si>
  <si>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</si>
  <si>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</si>
  <si>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</si>
  <si>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</si>
  <si>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</si>
  <si>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</si>
  <si>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</si>
  <si>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</si>
  <si>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</si>
  <si>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</si>
  <si>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</si>
  <si>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</si>
  <si>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</si>
  <si>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</si>
  <si>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</si>
  <si>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</si>
  <si>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</si>
  <si>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</si>
  <si>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</si>
  <si>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</si>
  <si>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</si>
  <si>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</si>
  <si>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</si>
  <si>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</si>
  <si>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</si>
  <si>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</si>
  <si>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</si>
  <si>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</si>
  <si>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</si>
  <si>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</si>
  <si>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</si>
  <si>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</si>
  <si>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</si>
  <si>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</si>
  <si>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</si>
  <si>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</si>
  <si>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</si>
  <si>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</si>
  <si>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</si>
  <si>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</si>
  <si>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</si>
  <si>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</si>
  <si>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</si>
  <si>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</si>
  <si>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</si>
  <si>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</si>
  <si>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</si>
  <si>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</si>
  <si>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</si>
  <si>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</si>
  <si>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</si>
  <si>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</si>
  <si>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</si>
  <si>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</si>
  <si>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</si>
  <si>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</si>
  <si>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</si>
  <si>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</si>
  <si>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</si>
  <si>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</si>
  <si>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</si>
  <si>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</si>
  <si>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</si>
  <si>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</si>
  <si>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</si>
  <si>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</si>
  <si>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</si>
  <si>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</si>
  <si>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</si>
  <si>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</si>
  <si>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</si>
  <si>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</si>
  <si>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</si>
  <si>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</si>
  <si>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</si>
  <si>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</si>
  <si>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</si>
  <si>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</si>
  <si>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</si>
  <si>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</si>
  <si>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</si>
  <si>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</si>
  <si>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</si>
  <si>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</si>
  <si>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</si>
  <si>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</si>
  <si>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</si>
  <si>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</si>
  <si>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</si>
  <si>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</si>
  <si>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</si>
  <si>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</si>
  <si>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</si>
  <si>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</si>
  <si>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</si>
  <si>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</si>
  <si>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</si>
  <si>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</si>
  <si>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</si>
  <si>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</si>
  <si>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</si>
  <si>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</si>
  <si>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</si>
  <si>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</si>
  <si>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</si>
  <si>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</si>
  <si>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</si>
  <si>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</si>
  <si>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</si>
  <si>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</si>
  <si>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</si>
  <si>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</si>
  <si>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</si>
  <si>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</si>
  <si>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</si>
  <si>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</si>
  <si>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</si>
  <si>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</si>
  <si>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</si>
  <si>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</si>
  <si>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</si>
  <si>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</si>
  <si>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</si>
  <si>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</si>
  <si>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</si>
  <si>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</si>
  <si>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</si>
  <si>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</si>
  <si>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</si>
  <si>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</si>
  <si>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</si>
  <si>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</si>
  <si>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</si>
  <si>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</si>
  <si>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</si>
  <si>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</si>
  <si>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</si>
  <si>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</si>
  <si>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</si>
  <si>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</si>
  <si>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</si>
  <si>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</si>
  <si>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</si>
  <si>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</si>
  <si>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</si>
  <si>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</si>
  <si>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</si>
  <si>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</si>
  <si>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</si>
  <si>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</si>
  <si>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</si>
  <si>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</si>
  <si>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</si>
  <si>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</si>
  <si>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</si>
  <si>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</si>
  <si>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</si>
  <si>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</si>
  <si>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</si>
  <si>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</si>
  <si>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</si>
  <si>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</si>
  <si>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</si>
  <si>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</si>
  <si>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</si>
  <si>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</si>
  <si>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</si>
  <si>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</si>
  <si>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</si>
  <si>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</si>
  <si>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</si>
  <si>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</si>
  <si>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</si>
  <si>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</si>
  <si>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</si>
  <si>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</si>
  <si>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</si>
  <si>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</si>
  <si>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</si>
  <si>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</si>
  <si>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</si>
  <si>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</si>
  <si>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</si>
  <si>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</si>
  <si>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</si>
  <si>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</si>
  <si>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</si>
  <si>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</si>
  <si>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</si>
  <si>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</si>
  <si>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</si>
  <si>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</si>
  <si>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</si>
  <si>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</si>
  <si>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</si>
  <si>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</si>
  <si>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</si>
  <si>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</si>
  <si>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</si>
  <si>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</si>
  <si>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</si>
  <si>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</si>
  <si>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</si>
  <si>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</si>
  <si>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</si>
  <si>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</si>
  <si>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</si>
  <si>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</si>
  <si>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</si>
  <si>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</si>
  <si>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</si>
  <si>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</si>
  <si>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</si>
  <si>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</si>
  <si>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</si>
  <si>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</si>
  <si>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</si>
  <si>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</si>
  <si>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</si>
  <si>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</si>
  <si>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</si>
  <si>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</si>
  <si>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</si>
  <si>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</si>
  <si>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</si>
  <si>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</si>
  <si>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</si>
  <si>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</si>
  <si>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</si>
  <si>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</si>
  <si>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</si>
  <si>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</si>
  <si>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</si>
  <si>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</si>
  <si>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</si>
  <si>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</si>
  <si>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</si>
  <si>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</si>
  <si>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</si>
  <si>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</si>
  <si>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</si>
  <si>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</si>
  <si>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</si>
  <si>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</si>
  <si>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</si>
  <si>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</si>
  <si>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</si>
  <si>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</si>
  <si>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</si>
  <si>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</si>
  <si>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</si>
  <si>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</si>
  <si>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</si>
  <si>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</si>
  <si>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</si>
  <si>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</si>
  <si>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</si>
  <si>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</si>
  <si>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</si>
  <si>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</si>
  <si>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</si>
  <si>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</si>
  <si>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</si>
  <si>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</si>
  <si>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</si>
  <si>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</si>
  <si>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</si>
  <si>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</si>
  <si>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</si>
  <si>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</si>
  <si>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</si>
  <si>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</si>
  <si>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</si>
  <si>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</si>
  <si>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</si>
  <si>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</si>
  <si>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</si>
  <si>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</si>
  <si>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</si>
  <si>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</si>
  <si>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</si>
  <si>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</si>
  <si>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</si>
  <si>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</si>
  <si>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</si>
  <si>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</si>
  <si>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</si>
  <si>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</si>
  <si>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</si>
  <si>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</si>
  <si>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</si>
  <si>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</si>
  <si>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</si>
  <si>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</si>
  <si>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</si>
  <si>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</si>
  <si>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</si>
  <si>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</si>
  <si>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</si>
  <si>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</si>
  <si>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</si>
  <si>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</si>
  <si>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</si>
  <si>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</si>
  <si>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</si>
  <si>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</si>
  <si>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</si>
  <si>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</si>
  <si>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</si>
  <si>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</si>
  <si>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</si>
  <si>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</si>
  <si>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</si>
  <si>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</si>
  <si>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</si>
  <si>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</si>
  <si>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</si>
  <si>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</si>
  <si>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</si>
  <si>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</si>
  <si>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</si>
  <si>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</si>
  <si>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</si>
  <si>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</si>
  <si>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</si>
  <si>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</si>
  <si>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</si>
  <si>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</si>
  <si>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</si>
  <si>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</si>
  <si>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</si>
  <si>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</si>
  <si>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</si>
  <si>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</si>
  <si>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</si>
  <si>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</si>
  <si>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</si>
  <si>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</si>
  <si>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</si>
  <si>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</si>
  <si>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</si>
  <si>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</si>
  <si>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</si>
  <si>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</si>
  <si>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</si>
  <si>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</si>
  <si>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</si>
  <si>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</si>
  <si>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</si>
  <si>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</si>
  <si>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</si>
  <si>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</si>
  <si>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</si>
  <si>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</si>
  <si>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</si>
  <si>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</si>
  <si>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</si>
  <si>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</si>
  <si>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</si>
  <si>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</si>
  <si>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</si>
  <si>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</si>
  <si>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</si>
  <si>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</si>
  <si>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</si>
  <si>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</si>
  <si>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</si>
  <si>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</si>
  <si>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</si>
  <si>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</si>
  <si>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</si>
  <si>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</si>
  <si>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</si>
  <si>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</si>
  <si>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</si>
  <si>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</si>
  <si>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</si>
  <si>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</si>
  <si>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</si>
  <si>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</si>
  <si>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</si>
  <si>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</si>
  <si>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</si>
  <si>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</si>
  <si>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</si>
  <si>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</si>
  <si>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</si>
  <si>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</si>
  <si>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</si>
  <si>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</si>
  <si>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</si>
  <si>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</si>
  <si>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</si>
  <si>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</si>
  <si>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</si>
  <si>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</si>
  <si>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</si>
  <si>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</si>
  <si>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</si>
  <si>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</si>
  <si>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</si>
  <si>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</si>
  <si>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</si>
  <si>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</si>
  <si>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</si>
  <si>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</si>
  <si>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</si>
  <si>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</si>
  <si>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</si>
  <si>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</si>
  <si>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</si>
  <si>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</si>
  <si>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</si>
  <si>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</si>
  <si>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</si>
  <si>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</si>
  <si>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</si>
  <si>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</si>
  <si>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</si>
  <si>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</si>
  <si>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</si>
  <si>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</si>
  <si>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</si>
  <si>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</si>
  <si>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</si>
  <si>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</si>
  <si>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</si>
  <si>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</si>
  <si>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</si>
  <si>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</si>
  <si>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</si>
  <si>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</si>
  <si>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</si>
  <si>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</si>
  <si>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</si>
  <si>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</si>
  <si>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</si>
  <si>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</si>
  <si>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</si>
  <si>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</si>
  <si>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</si>
  <si>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</si>
  <si>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</si>
  <si>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</si>
  <si>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</si>
  <si>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</si>
  <si>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</si>
  <si>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</si>
  <si>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</si>
  <si>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</si>
  <si>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</si>
  <si>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</si>
  <si>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</si>
  <si>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</si>
  <si>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</si>
  <si>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</si>
  <si>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</si>
  <si>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</si>
  <si>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</si>
  <si>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</si>
  <si>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</si>
  <si>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</si>
  <si>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</si>
  <si>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</si>
  <si>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</si>
  <si>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</si>
  <si>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</si>
  <si>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</si>
  <si>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</si>
  <si>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</si>
  <si>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</si>
  <si>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</si>
  <si>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</si>
  <si>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</si>
  <si>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</si>
  <si>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</si>
  <si>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</si>
  <si>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</si>
  <si>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</si>
  <si>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</si>
  <si>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</si>
  <si>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</si>
  <si>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</si>
  <si>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</si>
  <si>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</si>
  <si>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</si>
  <si>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</si>
  <si>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</si>
  <si>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</si>
  <si>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</si>
  <si>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</si>
  <si>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</si>
  <si>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</si>
  <si>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</si>
  <si>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</si>
  <si>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</si>
  <si>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</si>
  <si>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</si>
  <si>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</si>
  <si>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</si>
  <si>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</si>
  <si>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</si>
  <si>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</si>
  <si>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</si>
  <si>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</si>
  <si>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</si>
  <si>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</si>
  <si>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</si>
  <si>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</si>
  <si>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</si>
  <si>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</si>
  <si>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</si>
  <si>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</si>
  <si>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</si>
  <si>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</si>
  <si>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</si>
  <si>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</si>
  <si>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</si>
  <si>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</si>
  <si>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</si>
  <si>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</si>
  <si>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</si>
  <si>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</si>
  <si>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</si>
  <si>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</si>
  <si>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</si>
  <si>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</si>
  <si>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</si>
  <si>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</si>
  <si>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</si>
  <si>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</si>
  <si>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</si>
  <si>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</si>
  <si>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</si>
  <si>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</si>
  <si>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</si>
  <si>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</si>
  <si>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</si>
  <si>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</si>
  <si>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</si>
  <si>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</si>
  <si>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</si>
  <si>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</si>
  <si>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</si>
  <si>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</si>
  <si>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</si>
  <si>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</si>
  <si>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</si>
  <si>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</si>
  <si>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</si>
  <si>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</si>
  <si>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</si>
  <si>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</si>
  <si>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</si>
  <si>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</si>
  <si>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</si>
  <si>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</si>
  <si>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</si>
  <si>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</si>
  <si>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</si>
  <si>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</si>
  <si>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</si>
  <si>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</si>
  <si>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</si>
  <si>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</si>
  <si>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</si>
  <si>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</si>
  <si>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</si>
  <si>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</si>
  <si>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</si>
  <si>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</si>
  <si>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</si>
  <si>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</si>
  <si>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</si>
  <si>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</si>
  <si>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</si>
  <si>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</si>
  <si>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</si>
  <si>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</si>
  <si>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</si>
  <si>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</si>
  <si>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</si>
  <si>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</si>
  <si>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</si>
  <si>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</si>
  <si>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</si>
  <si>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</si>
  <si>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</si>
  <si>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</si>
  <si>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</si>
  <si>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</si>
  <si>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</si>
  <si>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</si>
  <si>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</si>
  <si>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</si>
  <si>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</si>
  <si>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</si>
  <si>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</si>
  <si>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</si>
  <si>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</si>
  <si>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</si>
  <si>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</si>
  <si>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</si>
  <si>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</si>
  <si>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</si>
  <si>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</si>
  <si>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</si>
  <si>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</si>
  <si>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</si>
  <si>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</si>
  <si>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</si>
  <si>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</si>
  <si>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</si>
  <si>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</si>
  <si>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</si>
  <si>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</si>
  <si>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</si>
  <si>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</si>
  <si>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</si>
  <si>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</si>
  <si>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</si>
  <si>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</si>
  <si>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</si>
  <si>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</si>
  <si>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</si>
  <si>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</si>
  <si>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</si>
  <si>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</si>
  <si>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</si>
  <si>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</si>
  <si>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</si>
  <si>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</si>
  <si>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</si>
  <si>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</si>
  <si>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</si>
  <si>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</si>
  <si>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</si>
  <si>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</si>
  <si>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</si>
  <si>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</si>
  <si>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</si>
  <si>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</si>
  <si>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</si>
  <si>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</si>
  <si>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</si>
  <si>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</si>
  <si>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</si>
  <si>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</si>
  <si>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</si>
  <si>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</si>
  <si>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</si>
  <si>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</si>
  <si>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</si>
  <si>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</si>
  <si>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</si>
  <si>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</si>
  <si>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</si>
  <si>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</si>
  <si>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</si>
  <si>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</si>
  <si>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</si>
  <si>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</si>
  <si>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</si>
  <si>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</si>
  <si>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</si>
  <si>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</si>
  <si>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</si>
  <si>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</si>
  <si>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</si>
  <si>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</si>
  <si>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</si>
  <si>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</si>
  <si>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</si>
  <si>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</si>
  <si>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</si>
  <si>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</si>
  <si>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</si>
  <si>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</si>
  <si>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</si>
  <si>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</si>
  <si>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</si>
  <si>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</si>
  <si>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</si>
  <si>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</si>
  <si>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</si>
  <si>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</si>
  <si>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</si>
  <si>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</si>
  <si>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</si>
  <si>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</si>
  <si>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</si>
  <si>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</si>
  <si>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</si>
  <si>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</si>
  <si>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</si>
  <si>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</si>
  <si>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</si>
  <si>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</si>
  <si>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</si>
  <si>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</si>
  <si>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</si>
  <si>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</si>
  <si>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</si>
  <si>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</si>
  <si>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</si>
  <si>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</si>
  <si>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</si>
  <si>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</si>
  <si>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</si>
  <si>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</si>
  <si>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</si>
  <si>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</si>
  <si>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</si>
  <si>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</si>
  <si>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</si>
  <si>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</si>
  <si>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</si>
  <si>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</si>
  <si>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</si>
  <si>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</si>
  <si>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</si>
  <si>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</si>
  <si>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</si>
  <si>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</si>
  <si>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</si>
  <si>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</si>
  <si>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</si>
  <si>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</si>
  <si>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</si>
  <si>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</si>
  <si>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</si>
  <si>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</si>
  <si>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</si>
  <si>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</si>
  <si>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</si>
  <si>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</si>
  <si>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</si>
  <si>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</si>
  <si>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</si>
  <si>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</si>
  <si>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</si>
  <si>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</si>
  <si>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</si>
  <si>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</si>
  <si>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</si>
  <si>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</si>
  <si>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</si>
  <si>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</si>
  <si>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</si>
  <si>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</si>
  <si>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</si>
  <si>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</si>
  <si>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</si>
  <si>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</si>
  <si>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</si>
  <si>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</si>
  <si>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</si>
  <si>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</si>
  <si>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</si>
  <si>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</si>
  <si>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</si>
  <si>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</si>
  <si>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</si>
  <si>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</si>
  <si>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</si>
  <si>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</si>
  <si>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</si>
  <si>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</si>
  <si>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</si>
  <si>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</si>
  <si>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</si>
  <si>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</si>
  <si>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</si>
  <si>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</si>
  <si>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</si>
  <si>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</si>
  <si>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</si>
  <si>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</si>
  <si>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</si>
  <si>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</si>
  <si>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</si>
  <si>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</si>
  <si>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</si>
  <si>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</si>
  <si>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</si>
  <si>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</si>
  <si>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</si>
  <si>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</si>
  <si>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</si>
  <si>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</si>
  <si>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</si>
  <si>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</si>
  <si>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</si>
  <si>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</si>
  <si>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</si>
  <si>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</si>
  <si>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</si>
  <si>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</si>
  <si>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</si>
  <si>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</si>
  <si>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</si>
  <si>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</si>
  <si>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</si>
  <si>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</si>
  <si>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</si>
  <si>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</si>
  <si>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</si>
  <si>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</si>
  <si>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</si>
  <si>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</si>
  <si>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</si>
  <si>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</si>
  <si>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</si>
  <si>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</si>
  <si>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</si>
  <si>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</si>
  <si>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</si>
  <si>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</si>
  <si>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</si>
  <si>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</si>
  <si>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</si>
  <si>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</si>
  <si>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</si>
  <si>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</si>
  <si>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</si>
  <si>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</si>
  <si>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</si>
  <si>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</si>
  <si>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</si>
  <si>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</si>
  <si>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</si>
  <si>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</si>
  <si>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</si>
  <si>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</si>
  <si>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</si>
  <si>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</si>
  <si>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</si>
  <si>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</si>
  <si>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</si>
  <si>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</si>
  <si>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</si>
  <si>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</si>
  <si>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</si>
  <si>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</si>
  <si>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</si>
  <si>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</si>
  <si>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</si>
  <si>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</si>
  <si>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</si>
  <si>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</si>
  <si>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</si>
  <si>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</si>
  <si>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</si>
  <si>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</si>
  <si>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</si>
  <si>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</si>
  <si>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</si>
  <si>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</si>
  <si>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</si>
  <si>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</si>
  <si>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</si>
  <si>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</si>
  <si>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</si>
  <si>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</si>
  <si>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</si>
  <si>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</si>
  <si>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</si>
  <si>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</si>
  <si>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</si>
  <si>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</si>
  <si>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</si>
  <si>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</si>
  <si>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</si>
  <si>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</si>
  <si>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</si>
  <si>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</si>
  <si>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</si>
  <si>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</si>
  <si>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</si>
  <si>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</si>
  <si>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</si>
  <si>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</si>
  <si>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</si>
  <si>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</si>
  <si>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</si>
  <si>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</si>
  <si>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</si>
  <si>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</si>
  <si>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</si>
  <si>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</si>
  <si>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</si>
  <si>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</si>
  <si>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</si>
  <si>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</si>
  <si>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</si>
  <si>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</si>
  <si>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</si>
  <si>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</si>
  <si>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</si>
  <si>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</si>
  <si>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</si>
  <si>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</si>
  <si>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</si>
  <si>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</si>
  <si>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</si>
  <si>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</si>
  <si>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</si>
  <si>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</si>
  <si>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</si>
  <si>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</si>
  <si>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</si>
  <si>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</si>
  <si>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</si>
  <si>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</si>
  <si>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</si>
  <si>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</si>
  <si>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</si>
  <si>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</si>
  <si>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</si>
  <si>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</si>
  <si>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</si>
  <si>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</si>
  <si>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</si>
  <si>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</si>
  <si>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</si>
  <si>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</si>
  <si>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</si>
  <si>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</si>
  <si>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</si>
  <si>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</si>
  <si>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</si>
  <si>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</si>
  <si>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</si>
  <si>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</si>
  <si>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</si>
  <si>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</si>
  <si>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</si>
  <si>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</si>
  <si>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</si>
  <si>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</si>
  <si>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</si>
  <si>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</si>
  <si>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</si>
  <si>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</si>
  <si>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</si>
  <si>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</si>
  <si>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</si>
  <si>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</si>
  <si>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</si>
  <si>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</si>
  <si>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</si>
  <si>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</si>
  <si>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</si>
  <si>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</si>
  <si>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</si>
  <si>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</si>
  <si>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</si>
  <si>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</si>
  <si>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</si>
  <si>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</si>
  <si>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</si>
  <si>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</si>
  <si>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</si>
  <si>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</si>
  <si>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</si>
  <si>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</si>
  <si>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</si>
  <si>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</si>
  <si>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</si>
  <si>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</si>
  <si>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</si>
  <si>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</si>
  <si>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</si>
  <si>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</si>
  <si>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</si>
  <si>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</si>
  <si>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</si>
  <si>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</si>
  <si>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</si>
  <si>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</si>
  <si>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</si>
  <si>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</si>
  <si>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</si>
  <si>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</si>
  <si>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</si>
  <si>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</si>
  <si>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</si>
  <si>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</si>
  <si>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</si>
  <si>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</si>
  <si>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</si>
  <si>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</si>
  <si>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</si>
  <si>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</si>
  <si>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</si>
  <si>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</si>
  <si>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</si>
  <si>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</si>
  <si>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</si>
  <si>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</si>
  <si>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</si>
  <si>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</si>
  <si>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</si>
  <si>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</si>
  <si>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</si>
  <si>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</si>
  <si>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</si>
  <si>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</si>
  <si>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</si>
  <si>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</si>
  <si>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</si>
  <si>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</si>
  <si>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</si>
  <si>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</si>
  <si>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</si>
  <si>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</si>
  <si>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</si>
  <si>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</si>
  <si>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</si>
  <si>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</si>
  <si>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</si>
  <si>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</si>
  <si>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</si>
  <si>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</si>
  <si>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</si>
  <si>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</si>
  <si>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</si>
  <si>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</si>
  <si>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</si>
  <si>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</si>
  <si>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</si>
  <si>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</si>
  <si>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</si>
  <si>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</si>
  <si>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</si>
  <si>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</si>
  <si>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</si>
  <si>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</si>
  <si>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</si>
  <si>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</si>
  <si>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</si>
  <si>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</si>
  <si>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</si>
  <si>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</si>
  <si>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</si>
  <si>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</si>
  <si>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</si>
  <si>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</si>
  <si>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</si>
  <si>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</si>
  <si>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</si>
  <si>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</si>
  <si>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</si>
  <si>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</si>
  <si>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</si>
  <si>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</si>
  <si>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</si>
  <si>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</si>
  <si>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</si>
  <si>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</si>
  <si>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</si>
  <si>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</si>
  <si>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</si>
  <si>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</si>
  <si>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</si>
  <si>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</si>
  <si>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</si>
  <si>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</si>
  <si>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</si>
  <si>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</si>
  <si>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</si>
  <si>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</si>
  <si>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</si>
  <si>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</si>
  <si>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</si>
  <si>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</si>
  <si>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</si>
  <si>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</si>
  <si>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</si>
  <si>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</si>
  <si>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</si>
  <si>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</si>
  <si>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</si>
  <si>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</si>
  <si>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</si>
  <si>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</si>
  <si>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</si>
  <si>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</si>
  <si>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</si>
  <si>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</si>
  <si>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</si>
  <si>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</si>
  <si>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</si>
  <si>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</si>
  <si>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</si>
  <si>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</si>
  <si>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</si>
  <si>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</si>
  <si>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</si>
  <si>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</si>
  <si>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</si>
  <si>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</si>
  <si>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</si>
  <si>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</si>
  <si>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</si>
  <si>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</si>
  <si>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</si>
  <si>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</si>
  <si>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</si>
  <si>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</si>
  <si>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</si>
  <si>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</si>
  <si>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</si>
  <si>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</si>
  <si>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</si>
  <si>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</si>
  <si>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</si>
  <si>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</si>
  <si>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</si>
  <si>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</si>
  <si>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</si>
  <si>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</si>
  <si>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</si>
  <si>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</si>
  <si>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</si>
  <si>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</si>
  <si>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</si>
  <si>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</si>
  <si>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</si>
  <si>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</si>
  <si>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</si>
  <si>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</si>
  <si>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</si>
  <si>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</si>
  <si>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</si>
  <si>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</si>
  <si>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</si>
  <si>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</si>
  <si>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</si>
  <si>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</si>
  <si>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</si>
  <si>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</si>
  <si>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</si>
  <si>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</si>
  <si>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</si>
  <si>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</si>
  <si>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</si>
  <si>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</si>
  <si>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</si>
  <si>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</si>
  <si>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</si>
  <si>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</si>
  <si>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</si>
  <si>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</si>
  <si>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</si>
  <si>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</si>
  <si>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</si>
  <si>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</si>
  <si>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</si>
  <si>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</si>
  <si>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</si>
  <si>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</si>
  <si>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</si>
  <si>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</si>
  <si>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</si>
  <si>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</si>
  <si>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</si>
  <si>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</si>
  <si>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</si>
  <si>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</si>
  <si>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</si>
  <si>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</si>
  <si>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</si>
  <si>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</si>
  <si>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</si>
  <si>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</si>
  <si>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</si>
  <si>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</si>
  <si>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</si>
  <si>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</si>
  <si>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</si>
  <si>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</si>
  <si>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</si>
  <si>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</si>
  <si>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</si>
  <si>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</si>
  <si>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</si>
  <si>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</si>
  <si>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</si>
  <si>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</si>
  <si>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</si>
  <si>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</si>
  <si>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</si>
  <si>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</si>
  <si>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</si>
  <si>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</si>
  <si>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</si>
  <si>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</si>
  <si>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</si>
  <si>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</si>
  <si>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</si>
  <si>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</si>
  <si>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</si>
  <si>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</si>
  <si>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</si>
  <si>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</si>
  <si>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</si>
  <si>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</si>
  <si>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</si>
  <si>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</si>
  <si>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</si>
  <si>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</si>
  <si>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</si>
  <si>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</si>
  <si>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</si>
  <si>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</si>
  <si>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</si>
  <si>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</si>
  <si>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</si>
  <si>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</si>
  <si>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</si>
  <si>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</si>
  <si>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</si>
  <si>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</si>
  <si>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</si>
  <si>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</si>
  <si>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</si>
  <si>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</si>
  <si>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</si>
  <si>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</si>
  <si>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</si>
  <si>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</si>
  <si>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</si>
  <si>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</si>
  <si>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</si>
  <si>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</si>
  <si>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</si>
  <si>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</si>
  <si>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</si>
  <si>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</si>
  <si>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</si>
  <si>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</si>
  <si>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</si>
  <si>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</si>
  <si>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</si>
  <si>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</si>
  <si>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</si>
  <si>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</si>
  <si>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</si>
  <si>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</si>
  <si>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</si>
  <si>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</si>
  <si>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</si>
  <si>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</si>
  <si>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</si>
  <si>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</si>
  <si>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</si>
  <si>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</si>
  <si>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</si>
  <si>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</si>
  <si>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</si>
  <si>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</si>
  <si>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</si>
  <si>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</si>
  <si>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</si>
  <si>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</si>
  <si>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</si>
  <si>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</si>
  <si>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</si>
  <si>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</si>
  <si>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</si>
  <si>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</si>
  <si>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</si>
  <si>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</si>
  <si>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</si>
  <si>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</si>
  <si>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</si>
  <si>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</si>
  <si>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</si>
  <si>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</si>
  <si>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</si>
  <si>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</si>
  <si>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</si>
  <si>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</si>
  <si>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</si>
  <si>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</si>
  <si>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</si>
  <si>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</si>
  <si>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</si>
  <si>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</si>
  <si>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</si>
  <si>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</si>
  <si>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</si>
  <si>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</si>
  <si>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</si>
  <si>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</si>
  <si>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</si>
  <si>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</si>
  <si>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</si>
  <si>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</si>
  <si>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</si>
  <si>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</si>
  <si>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</si>
  <si>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</si>
  <si>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</si>
  <si>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</si>
  <si>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</si>
  <si>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</si>
  <si>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</si>
  <si>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</si>
  <si>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</si>
  <si>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</si>
  <si>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</si>
  <si>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</si>
  <si>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</si>
  <si>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</si>
  <si>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</si>
  <si>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</si>
  <si>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</si>
  <si>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</si>
  <si>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</si>
  <si>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</si>
  <si>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</si>
  <si>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</si>
  <si>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</si>
  <si>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</si>
  <si>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</si>
  <si>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</si>
  <si>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</si>
  <si>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</si>
  <si>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</si>
  <si>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</si>
  <si>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</si>
  <si>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</si>
  <si>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</si>
  <si>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</si>
  <si>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</si>
  <si>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</si>
  <si>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</si>
  <si>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</si>
  <si>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</si>
  <si>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</si>
  <si>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</si>
  <si>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</si>
  <si>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</si>
  <si>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</si>
  <si>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</si>
  <si>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</si>
  <si>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</si>
  <si>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</si>
  <si>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</si>
  <si>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</si>
  <si>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</si>
  <si>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</si>
  <si>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</si>
  <si>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</si>
  <si>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</si>
  <si>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</si>
  <si>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</si>
  <si>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</si>
  <si>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</si>
  <si>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</si>
  <si>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</si>
  <si>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</si>
  <si>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</si>
  <si>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</si>
  <si>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</si>
  <si>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</si>
  <si>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</si>
  <si>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</si>
  <si>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</si>
  <si>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</si>
  <si>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</si>
  <si>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</si>
  <si>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</si>
  <si>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</si>
  <si>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</si>
  <si>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</si>
  <si>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</si>
  <si>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</si>
  <si>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</si>
  <si>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</si>
  <si>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</si>
  <si>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</si>
  <si>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</si>
  <si>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</si>
  <si>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</si>
  <si>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</si>
  <si>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</si>
  <si>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</si>
  <si>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</si>
  <si>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</si>
  <si>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</si>
  <si>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</si>
  <si>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</si>
  <si>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</si>
  <si>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</si>
  <si>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</si>
  <si>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</si>
  <si>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</si>
  <si>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</si>
  <si>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</si>
  <si>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</si>
  <si>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</si>
  <si>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</si>
  <si>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</si>
  <si>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</si>
  <si>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</si>
  <si>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</si>
  <si>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</si>
  <si>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</si>
  <si>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</si>
  <si>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</si>
  <si>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</si>
  <si>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</si>
  <si>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</si>
  <si>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</si>
  <si>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</si>
  <si>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</si>
  <si>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</si>
  <si>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</si>
  <si>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</si>
  <si>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</si>
  <si>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</si>
  <si>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</si>
  <si>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</si>
  <si>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</si>
  <si>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</si>
  <si>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</si>
  <si>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</si>
  <si>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</si>
  <si>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</si>
  <si>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</si>
  <si>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</si>
  <si>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</si>
  <si>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</si>
  <si>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</si>
  <si>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</si>
  <si>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</si>
  <si>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</si>
  <si>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</si>
  <si>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</si>
  <si>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</si>
  <si>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</si>
  <si>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</si>
  <si>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</si>
  <si>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</si>
  <si>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</si>
  <si>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</si>
  <si>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</si>
  <si>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</si>
  <si>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</si>
  <si>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</si>
  <si>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</si>
  <si>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</si>
  <si>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</si>
  <si>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</si>
  <si>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</si>
  <si>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</si>
  <si>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</si>
  <si>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</si>
  <si>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</si>
  <si>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</si>
  <si>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</si>
  <si>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</si>
  <si>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</si>
  <si>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</si>
  <si>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</si>
  <si>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</si>
  <si>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</si>
  <si>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</si>
  <si>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</si>
  <si>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</si>
  <si>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</si>
  <si>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</si>
  <si>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</si>
  <si>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</si>
  <si>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</si>
  <si>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</si>
  <si>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</si>
  <si>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</si>
  <si>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</si>
  <si>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</si>
  <si>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</si>
  <si>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</si>
  <si>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</si>
  <si>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</si>
  <si>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</si>
  <si>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</si>
  <si>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</si>
  <si>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</si>
  <si>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</si>
  <si>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</si>
  <si>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</si>
  <si>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</si>
  <si>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</si>
  <si>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</si>
  <si>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</si>
  <si>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</si>
  <si>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</si>
  <si>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</si>
  <si>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</si>
  <si>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</si>
  <si>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</si>
  <si>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</si>
  <si>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</si>
  <si>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</si>
  <si>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</si>
  <si>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</si>
  <si>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</si>
  <si>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</si>
  <si>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</si>
  <si>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</si>
  <si>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</si>
  <si>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</si>
  <si>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</si>
  <si>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</si>
  <si>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</si>
  <si>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</si>
  <si>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</si>
  <si>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</si>
  <si>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</si>
  <si>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</si>
  <si>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</si>
  <si>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</si>
  <si>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</si>
  <si>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</si>
  <si>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</si>
  <si>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</si>
  <si>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</si>
  <si>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</si>
  <si>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</si>
  <si>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</si>
  <si>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</si>
  <si>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</si>
  <si>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</si>
  <si>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</si>
  <si>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</si>
  <si>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</si>
  <si>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</si>
  <si>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</si>
  <si>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</si>
  <si>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</si>
  <si>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</si>
  <si>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</si>
  <si>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</si>
  <si>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</si>
  <si>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</si>
  <si>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</si>
  <si>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</si>
  <si>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</si>
  <si>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</si>
  <si>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</si>
  <si>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</si>
  <si>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</si>
  <si>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</si>
  <si>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</si>
  <si>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</si>
  <si>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</si>
  <si>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</si>
  <si>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</si>
  <si>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</si>
  <si>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</si>
  <si>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</si>
  <si>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</si>
  <si>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</si>
  <si>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</si>
  <si>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</si>
  <si>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</si>
  <si>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</si>
  <si>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</si>
  <si>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</si>
  <si>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</si>
  <si>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</si>
  <si>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</si>
  <si>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</si>
  <si>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</si>
  <si>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</si>
  <si>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</si>
  <si>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</si>
  <si>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</si>
  <si>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</si>
  <si>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</si>
  <si>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</si>
  <si>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</si>
  <si>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</si>
  <si>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</si>
  <si>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</si>
  <si>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</si>
  <si>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</si>
  <si>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</si>
  <si>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</si>
  <si>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</si>
  <si>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</si>
  <si>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</si>
  <si>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</si>
  <si>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</si>
  <si>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</si>
  <si>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</si>
  <si>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</si>
  <si>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</si>
  <si>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</si>
  <si>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</si>
  <si>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</si>
  <si>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</si>
  <si>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</si>
  <si>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</si>
  <si>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</si>
  <si>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</si>
  <si>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</si>
  <si>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</si>
  <si>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</si>
  <si>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</si>
  <si>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</si>
  <si>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</si>
  <si>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</si>
  <si>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</si>
  <si>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</si>
  <si>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</si>
  <si>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</si>
  <si>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</si>
  <si>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</si>
  <si>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</si>
  <si>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</si>
  <si>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</si>
  <si>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</si>
  <si>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</si>
  <si>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</si>
  <si>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</si>
  <si>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</si>
  <si>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</si>
  <si>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</si>
  <si>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</si>
  <si>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</si>
  <si>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</si>
  <si>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</si>
  <si>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</si>
  <si>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</si>
  <si>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</si>
  <si>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</si>
  <si>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</si>
  <si>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</si>
  <si>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</si>
  <si>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</si>
  <si>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</si>
  <si>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</si>
  <si>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</si>
  <si>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</si>
  <si>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</si>
  <si>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</si>
  <si>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</si>
  <si>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</si>
  <si>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</si>
  <si>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</si>
  <si>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</si>
  <si>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</si>
  <si>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</si>
  <si>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</si>
  <si>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</si>
  <si>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</si>
  <si>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</si>
  <si>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</si>
  <si>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</si>
  <si>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</si>
  <si>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</si>
  <si>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</si>
  <si>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</si>
  <si>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</si>
  <si>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</si>
  <si>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</si>
  <si>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</si>
  <si>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</si>
  <si>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</si>
  <si>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</si>
  <si>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</si>
  <si>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</si>
  <si>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</si>
  <si>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</si>
  <si>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</si>
  <si>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</si>
  <si>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</si>
  <si>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</si>
  <si>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</si>
  <si>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</si>
  <si>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</si>
  <si>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</si>
  <si>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</si>
  <si>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</si>
  <si>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</si>
  <si>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</si>
  <si>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</si>
  <si>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</si>
  <si>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</si>
  <si>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</si>
  <si>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</si>
  <si>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</si>
  <si>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</si>
  <si>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</si>
  <si>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</si>
  <si>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</si>
  <si>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</si>
  <si>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</si>
  <si>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</si>
  <si>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</si>
  <si>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</si>
  <si>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</si>
  <si>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</si>
  <si>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</si>
  <si>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</si>
  <si>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</si>
  <si>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</si>
  <si>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</si>
  <si>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</si>
  <si>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</si>
  <si>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</si>
  <si>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</si>
  <si>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</si>
  <si>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</si>
  <si>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</si>
  <si>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</si>
  <si>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</si>
  <si>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</si>
  <si>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</si>
  <si>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</si>
  <si>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</si>
  <si>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</si>
  <si>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</si>
  <si>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</si>
  <si>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</si>
  <si>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</si>
  <si>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</si>
  <si>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</si>
  <si>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</si>
  <si>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</si>
  <si>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</si>
  <si>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</si>
  <si>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</si>
  <si>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</si>
  <si>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</si>
  <si>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</si>
  <si>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</si>
  <si>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</si>
  <si>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</si>
  <si>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</si>
  <si>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</si>
  <si>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</si>
  <si>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</si>
  <si>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</si>
  <si>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</si>
  <si>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</si>
  <si>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</si>
  <si>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</si>
  <si>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</si>
  <si>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</si>
  <si>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</si>
  <si>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</si>
  <si>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</si>
  <si>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</si>
  <si>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</si>
  <si>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</si>
  <si>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</si>
  <si>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</si>
  <si>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</si>
  <si>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</si>
  <si>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</si>
  <si>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</si>
  <si>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</si>
  <si>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</si>
  <si>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</si>
  <si>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</si>
  <si>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</si>
  <si>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</si>
  <si>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</si>
  <si>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</si>
  <si>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</si>
  <si>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</si>
  <si>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</si>
  <si>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</si>
  <si>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</si>
  <si>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</si>
  <si>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</si>
  <si>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</si>
  <si>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</si>
  <si>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</si>
  <si>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</si>
  <si>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</si>
  <si>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</si>
  <si>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</si>
  <si>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</si>
  <si>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</si>
  <si>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</si>
  <si>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</si>
  <si>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</si>
  <si>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</si>
  <si>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</si>
  <si>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</si>
  <si>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</si>
  <si>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</si>
  <si>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</si>
  <si>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</si>
  <si>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</si>
  <si>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</si>
  <si>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</si>
  <si>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</si>
  <si>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</si>
  <si>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</si>
  <si>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</si>
  <si>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</si>
  <si>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</si>
  <si>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</si>
  <si>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</si>
  <si>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</si>
  <si>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</si>
  <si>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</si>
  <si>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</si>
  <si>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</si>
  <si>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</si>
  <si>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</si>
  <si>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</si>
  <si>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</si>
  <si>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</si>
  <si>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</si>
  <si>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</si>
  <si>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</si>
  <si>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</si>
  <si>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</si>
  <si>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</si>
  <si>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</si>
  <si>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</si>
  <si>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</si>
  <si>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</si>
  <si>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</si>
  <si>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</si>
  <si>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</si>
  <si>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</si>
  <si>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</si>
  <si>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</si>
  <si>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</si>
  <si>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</si>
  <si>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</si>
  <si>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</si>
  <si>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</si>
  <si>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</si>
  <si>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</si>
  <si>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</si>
  <si>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</si>
  <si>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</si>
  <si>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</si>
  <si>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</si>
  <si>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</si>
  <si>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</si>
  <si>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</si>
  <si>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</si>
  <si>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</si>
  <si>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</si>
  <si>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</si>
  <si>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</si>
  <si>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</si>
  <si>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</si>
  <si>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</si>
  <si>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</si>
  <si>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</si>
  <si>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</si>
  <si>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</si>
  <si>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</si>
  <si>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</si>
  <si>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</si>
  <si>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</si>
  <si>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</si>
  <si>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</si>
  <si>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</si>
  <si>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</si>
  <si>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</si>
  <si>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</si>
  <si>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</si>
  <si>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</si>
  <si>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</si>
  <si>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</si>
  <si>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</si>
  <si>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</si>
  <si>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</si>
  <si>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</si>
  <si>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</si>
  <si>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</si>
  <si>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</si>
  <si>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</si>
  <si>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</si>
  <si>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</si>
  <si>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</si>
  <si>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</si>
  <si>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</si>
  <si>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</si>
  <si>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</si>
  <si>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</si>
  <si>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</si>
  <si>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</si>
  <si>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</si>
  <si>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</si>
  <si>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</si>
  <si>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</si>
  <si>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</si>
  <si>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</si>
  <si>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</si>
  <si>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</si>
  <si>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</si>
  <si>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</si>
  <si>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</si>
  <si>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</si>
  <si>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</si>
  <si>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</si>
  <si>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</si>
  <si>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</si>
  <si>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</si>
  <si>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</si>
  <si>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</si>
  <si>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</si>
  <si>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</si>
  <si>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</si>
  <si>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</si>
  <si>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</si>
  <si>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</si>
  <si>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</si>
  <si>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</si>
  <si>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</si>
  <si>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</si>
  <si>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</si>
  <si>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</si>
  <si>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</si>
  <si>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</si>
  <si>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</si>
  <si>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</si>
  <si>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</si>
  <si>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</si>
  <si>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</si>
  <si>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</si>
  <si>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</si>
  <si>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</si>
  <si>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</si>
  <si>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</si>
  <si>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</si>
  <si>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</si>
  <si>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</si>
  <si>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</si>
  <si>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</si>
  <si>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</si>
  <si>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</si>
  <si>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</si>
  <si>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</si>
  <si>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</si>
  <si>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</si>
  <si>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</si>
  <si>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</si>
  <si>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</si>
  <si>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</si>
  <si>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</si>
  <si>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</si>
  <si>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</si>
  <si>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</si>
  <si>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</si>
  <si>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</si>
  <si>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</si>
  <si>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</si>
  <si>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</si>
  <si>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</si>
  <si>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</si>
  <si>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</si>
  <si>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</si>
  <si>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</si>
  <si>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</si>
  <si>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</si>
  <si>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</si>
  <si>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</si>
  <si>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</si>
  <si>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</si>
  <si>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</si>
  <si>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</si>
  <si>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</si>
  <si>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</si>
  <si>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</si>
  <si>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</si>
  <si>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</si>
  <si>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</si>
  <si>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</si>
  <si>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</si>
  <si>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</si>
  <si>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</si>
  <si>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</si>
  <si>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</si>
  <si>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</si>
  <si>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</si>
  <si>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</si>
  <si>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</si>
  <si>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</si>
  <si>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</si>
  <si>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</si>
  <si>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</si>
  <si>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</si>
  <si>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</si>
  <si>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</si>
  <si>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</si>
  <si>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</si>
  <si>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</si>
  <si>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</si>
  <si>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</si>
  <si>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</si>
  <si>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</si>
  <si>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</si>
  <si>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</si>
  <si>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</si>
  <si>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</si>
  <si>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</si>
  <si>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</si>
  <si>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</si>
  <si>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</si>
  <si>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</si>
  <si>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</si>
  <si>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</si>
  <si>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</si>
  <si>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</si>
  <si>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</si>
  <si>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</si>
  <si>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</si>
  <si>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</si>
  <si>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</si>
  <si>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</si>
  <si>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</si>
  <si>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</si>
  <si>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</si>
  <si>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</si>
  <si>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</si>
  <si>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</si>
  <si>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</si>
  <si>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</si>
  <si>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</si>
  <si>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</si>
  <si>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</si>
  <si>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</si>
  <si>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</si>
  <si>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</si>
  <si>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</si>
  <si>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</si>
  <si>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</si>
  <si>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</si>
  <si>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</si>
  <si>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</si>
  <si>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</si>
  <si>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</si>
  <si>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</si>
  <si>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</si>
  <si>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</si>
  <si>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</si>
  <si>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</si>
  <si>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</si>
  <si>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</si>
  <si>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</si>
  <si>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</si>
  <si>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</si>
  <si>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</si>
  <si>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</si>
  <si>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</si>
  <si>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</si>
  <si>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</si>
  <si>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</si>
  <si>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</si>
  <si>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</si>
  <si>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</si>
  <si>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</si>
  <si>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</si>
  <si>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</si>
  <si>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</si>
  <si>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</si>
  <si>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</si>
  <si>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</si>
  <si>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</si>
  <si>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</si>
  <si>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</si>
  <si>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</si>
  <si>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</si>
  <si>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</si>
  <si>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</si>
  <si>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</si>
  <si>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</si>
  <si>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</si>
  <si>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</si>
  <si>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</si>
  <si>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</si>
  <si>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</si>
  <si>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</si>
  <si>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</si>
  <si>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</si>
  <si>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</si>
  <si>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</si>
  <si>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</si>
  <si>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</si>
  <si>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</si>
  <si>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</si>
  <si>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</si>
  <si>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</si>
  <si>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</si>
  <si>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</si>
  <si>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</si>
  <si>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</si>
  <si>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</si>
  <si>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</si>
  <si>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</si>
  <si>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</si>
  <si>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</si>
  <si>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</si>
  <si>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</si>
  <si>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</si>
  <si>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</si>
  <si>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</si>
  <si>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</si>
  <si>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</si>
  <si>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</si>
  <si>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</si>
  <si>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</si>
  <si>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</si>
  <si>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</si>
  <si>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</si>
  <si>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</si>
  <si>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</si>
  <si>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</si>
  <si>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</si>
  <si>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</si>
  <si>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</si>
  <si>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</si>
  <si>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</si>
  <si>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</si>
  <si>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</si>
  <si>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</si>
  <si>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</si>
  <si>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</si>
  <si>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</si>
  <si>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</si>
  <si>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</si>
  <si>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</si>
  <si>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</si>
  <si>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</si>
  <si>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</si>
  <si>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</si>
  <si>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</si>
  <si>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</si>
  <si>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</si>
  <si>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</si>
  <si>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</si>
  <si>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</si>
  <si>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</si>
  <si>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</si>
  <si>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</si>
  <si>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</si>
  <si>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</si>
  <si>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</si>
  <si>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</si>
  <si>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</si>
  <si>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</si>
  <si>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</si>
  <si>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</si>
  <si>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</si>
  <si>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</si>
  <si>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</si>
  <si>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</si>
  <si>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</si>
  <si>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</si>
  <si>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</si>
  <si>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</si>
  <si>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</si>
  <si>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</si>
  <si>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</si>
  <si>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</si>
  <si>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</si>
  <si>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</si>
  <si>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</si>
  <si>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</si>
  <si>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</si>
  <si>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</si>
  <si>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</si>
  <si>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</si>
  <si>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</si>
  <si>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</si>
  <si>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</si>
  <si>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</si>
  <si>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</si>
  <si>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</si>
  <si>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</si>
  <si>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</si>
  <si>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</si>
  <si>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</si>
  <si>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</si>
  <si>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</si>
  <si>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</si>
  <si>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</si>
  <si>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</si>
  <si>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</si>
  <si>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</si>
  <si>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</si>
  <si>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</si>
  <si>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</si>
  <si>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</si>
  <si>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</si>
  <si>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</si>
  <si>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</si>
  <si>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</si>
  <si>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</si>
  <si>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</si>
  <si>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</si>
  <si>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</si>
  <si>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</si>
  <si>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</si>
  <si>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</si>
  <si>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</si>
  <si>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</si>
  <si>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</si>
  <si>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</si>
  <si>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</si>
  <si>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</si>
  <si>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</si>
  <si>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</si>
  <si>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</si>
  <si>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</si>
  <si>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</si>
  <si>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</si>
  <si>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</si>
  <si>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</si>
  <si>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</si>
  <si>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</si>
  <si>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</si>
  <si>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</si>
  <si>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</si>
  <si>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</si>
  <si>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</si>
  <si>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</si>
  <si>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</si>
  <si>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</si>
  <si>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</si>
  <si>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</si>
  <si>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</si>
  <si>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</si>
  <si>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</si>
  <si>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</si>
  <si>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</si>
  <si>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</si>
  <si>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</si>
  <si>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</si>
  <si>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</si>
  <si>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</si>
  <si>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</si>
  <si>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</si>
  <si>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</si>
  <si>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</si>
  <si>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</si>
  <si>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</si>
  <si>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</si>
  <si>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</si>
  <si>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</si>
  <si>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</si>
  <si>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</si>
  <si>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</si>
  <si>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</si>
  <si>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</si>
  <si>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</si>
  <si>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</si>
  <si>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</si>
  <si>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</si>
  <si>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</si>
  <si>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</si>
  <si>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</si>
  <si>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</si>
  <si>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</si>
  <si>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</si>
  <si>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</si>
  <si>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</si>
  <si>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</si>
  <si>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</si>
  <si>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</si>
  <si>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</si>
  <si>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</si>
  <si>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</si>
  <si>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</si>
  <si>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</si>
  <si>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</si>
  <si>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</si>
  <si>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</si>
  <si>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</si>
  <si>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</si>
  <si>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</si>
  <si>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</si>
  <si>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</si>
  <si>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</si>
  <si>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</si>
  <si>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</si>
  <si>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</si>
  <si>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</si>
  <si>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</si>
  <si>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</si>
  <si>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</si>
  <si>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</si>
  <si>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</si>
  <si>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</si>
  <si>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</si>
  <si>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</si>
  <si>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</si>
  <si>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</si>
  <si>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</si>
  <si>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</si>
  <si>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</si>
  <si>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</si>
  <si>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</si>
  <si>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</si>
  <si>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</si>
  <si>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</si>
  <si>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</si>
  <si>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</si>
  <si>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</si>
  <si>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</si>
  <si>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</si>
  <si>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</si>
  <si>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</si>
  <si>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</si>
  <si>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</si>
  <si>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</si>
  <si>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</si>
  <si>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</si>
  <si>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</si>
  <si>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</si>
  <si>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</si>
  <si>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</si>
  <si>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</si>
  <si>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</si>
  <si>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</si>
  <si>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</si>
  <si>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</si>
  <si>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</si>
  <si>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</si>
  <si>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</si>
  <si>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</si>
  <si>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</si>
  <si>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</si>
  <si>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</si>
  <si>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</si>
  <si>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</si>
  <si>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</si>
  <si>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</si>
  <si>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</si>
  <si>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</si>
  <si>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</si>
  <si>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</si>
  <si>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</si>
  <si>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</si>
  <si>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</si>
  <si>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</si>
  <si>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</si>
  <si>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</si>
  <si>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</si>
  <si>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</si>
  <si>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</si>
  <si>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</si>
  <si>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</si>
  <si>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</si>
  <si>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</si>
  <si>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</si>
  <si>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</si>
  <si>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</si>
  <si>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</si>
  <si>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</si>
  <si>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</si>
  <si>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</si>
  <si>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</si>
  <si>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</si>
  <si>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</si>
  <si>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</si>
  <si>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</si>
  <si>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</si>
  <si>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</si>
  <si>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</si>
  <si>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</si>
  <si>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</si>
  <si>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</si>
  <si>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</si>
  <si>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</si>
  <si>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</si>
  <si>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</si>
  <si>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</si>
  <si>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</si>
  <si>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</si>
  <si>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</si>
  <si>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</si>
  <si>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</si>
  <si>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</si>
  <si>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</si>
  <si>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</si>
  <si>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</si>
  <si>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</si>
  <si>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</si>
  <si>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</si>
  <si>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</si>
  <si>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</si>
  <si>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</si>
  <si>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</si>
  <si>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</si>
  <si>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</si>
  <si>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</si>
  <si>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</si>
  <si>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</si>
  <si>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</si>
  <si>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</si>
  <si>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</si>
  <si>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</si>
  <si>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</si>
  <si>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</si>
  <si>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</si>
  <si>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</si>
  <si>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</si>
  <si>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</si>
  <si>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</si>
  <si>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</si>
  <si>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</si>
  <si>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</si>
  <si>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</si>
  <si>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</si>
  <si>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</si>
  <si>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</si>
  <si>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</si>
  <si>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</si>
  <si>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</si>
  <si>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</si>
  <si>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</si>
  <si>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</si>
  <si>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</si>
  <si>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</si>
  <si>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</si>
  <si>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</si>
  <si>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</si>
  <si>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</si>
  <si>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</si>
  <si>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</si>
  <si>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</si>
  <si>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</si>
  <si>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</si>
  <si>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</si>
  <si>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</si>
  <si>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</si>
  <si>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</si>
  <si>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</si>
  <si>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</si>
  <si>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</si>
  <si>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</si>
  <si>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</si>
  <si>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</si>
  <si>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</si>
  <si>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</si>
  <si>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</si>
  <si>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</si>
  <si>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</si>
  <si>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</si>
  <si>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</si>
  <si>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</si>
  <si>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</si>
  <si>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</si>
  <si>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</si>
  <si>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</si>
  <si>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</si>
  <si>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</si>
  <si>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</si>
  <si>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</si>
  <si>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</si>
  <si>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</si>
  <si>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</si>
  <si>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</si>
  <si>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</si>
  <si>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</si>
  <si>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</si>
  <si>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</si>
  <si>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</si>
  <si>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</si>
  <si>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</si>
  <si>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</si>
  <si>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</si>
  <si>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</si>
  <si>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</si>
  <si>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</si>
  <si>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</si>
  <si>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</si>
  <si>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</si>
  <si>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</si>
  <si>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</si>
  <si>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</si>
  <si>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</si>
  <si>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</si>
  <si>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</si>
  <si>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</si>
  <si>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</si>
  <si>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</si>
  <si>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</si>
  <si>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</si>
  <si>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</si>
  <si>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</si>
  <si>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</si>
  <si>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</si>
  <si>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</si>
  <si>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</si>
  <si>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</si>
  <si>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</si>
  <si>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</si>
  <si>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</si>
  <si>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</si>
  <si>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</si>
  <si>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</si>
  <si>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</si>
  <si>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</si>
  <si>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</si>
  <si>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</si>
  <si>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</si>
  <si>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</si>
  <si>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</si>
  <si>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</si>
  <si>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</si>
  <si>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</si>
  <si>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</si>
  <si>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</si>
  <si>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</si>
  <si>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</si>
  <si>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</si>
  <si>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</si>
  <si>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</si>
  <si>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</si>
  <si>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</si>
  <si>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</si>
  <si>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</si>
  <si>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</si>
  <si>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</si>
  <si>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</si>
  <si>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</si>
  <si>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</si>
  <si>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</si>
  <si>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</si>
  <si>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</si>
  <si>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</si>
  <si>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</si>
  <si>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</si>
  <si>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</si>
  <si>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</si>
  <si>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</si>
  <si>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</si>
  <si>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</si>
  <si>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</si>
  <si>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</si>
  <si>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</si>
  <si>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</si>
  <si>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</si>
  <si>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</si>
  <si>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</si>
  <si>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</si>
  <si>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</si>
  <si>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</si>
  <si>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</si>
  <si>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</si>
  <si>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</si>
  <si>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</si>
  <si>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</si>
  <si>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</si>
  <si>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</si>
  <si>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</si>
  <si>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</si>
  <si>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</si>
  <si>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</si>
  <si>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</si>
  <si>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</si>
  <si>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</si>
  <si>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</si>
  <si>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</si>
  <si>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</si>
  <si>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</si>
  <si>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</si>
  <si>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</si>
  <si>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</si>
  <si>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</si>
  <si>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</si>
  <si>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</si>
  <si>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</si>
  <si>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</si>
  <si>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</si>
  <si>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</si>
  <si>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</si>
  <si>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</si>
  <si>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</si>
  <si>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</si>
  <si>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</si>
  <si>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</si>
  <si>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</si>
  <si>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</si>
  <si>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</si>
  <si>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</si>
  <si>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</si>
  <si>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</si>
  <si>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</si>
  <si>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</si>
  <si>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</si>
  <si>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</si>
  <si>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</si>
  <si>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</si>
  <si>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</si>
  <si>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</si>
  <si>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</si>
  <si>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</si>
  <si>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</si>
  <si>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</si>
  <si>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</si>
  <si>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</si>
  <si>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</si>
  <si>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</si>
  <si>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</si>
  <si>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</si>
  <si>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</si>
  <si>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</si>
  <si>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</si>
  <si>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</si>
  <si>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</si>
  <si>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</si>
  <si>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</si>
  <si>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</si>
  <si>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</si>
  <si>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</si>
  <si>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</si>
  <si>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</si>
  <si>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</si>
  <si>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</si>
  <si>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</si>
  <si>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</si>
  <si>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</si>
  <si>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</si>
  <si>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</si>
  <si>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</si>
  <si>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</si>
  <si>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</si>
  <si>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</si>
  <si>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</si>
  <si>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</si>
  <si>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</si>
  <si>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</si>
  <si>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</si>
  <si>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</si>
  <si>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</si>
  <si>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</si>
  <si>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</si>
  <si>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</si>
  <si>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</si>
  <si>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</si>
  <si>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</si>
  <si>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</si>
  <si>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</si>
  <si>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</si>
  <si>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</si>
  <si>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</si>
  <si>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</si>
  <si>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</si>
  <si>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</si>
  <si>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</si>
  <si>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</si>
  <si>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</si>
  <si>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</si>
  <si>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</si>
  <si>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</si>
  <si>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</si>
  <si>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</si>
  <si>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</si>
  <si>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</si>
  <si>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</si>
  <si>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</si>
  <si>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</si>
  <si>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</si>
  <si>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</si>
  <si>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</si>
  <si>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</si>
  <si>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</si>
  <si>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</si>
  <si>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</si>
  <si>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</si>
  <si>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</si>
  <si>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</si>
  <si>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</si>
  <si>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</si>
  <si>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</si>
  <si>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</si>
  <si>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</si>
  <si>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</si>
  <si>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</si>
  <si>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</si>
  <si>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</si>
  <si>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</si>
  <si>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</si>
  <si>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</si>
  <si>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</si>
  <si>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</si>
  <si>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</si>
  <si>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</si>
  <si>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</si>
  <si>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</si>
  <si>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</si>
  <si>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</si>
  <si>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</si>
  <si>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</si>
  <si>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</si>
  <si>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</si>
  <si>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</si>
  <si>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</si>
  <si>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</si>
  <si>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</si>
  <si>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</si>
  <si>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</si>
  <si>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</si>
  <si>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</si>
  <si>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</si>
  <si>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</si>
  <si>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</si>
  <si>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</si>
  <si>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</si>
  <si>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</si>
  <si>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</si>
  <si>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</si>
  <si>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</si>
  <si>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</si>
  <si>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</si>
  <si>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</si>
  <si>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</si>
  <si>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</si>
  <si>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</si>
  <si>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</si>
  <si>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</si>
  <si>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</si>
  <si>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</si>
  <si>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</si>
  <si>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</si>
  <si>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</si>
  <si>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</si>
  <si>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</si>
  <si>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</si>
  <si>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</si>
  <si>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</si>
  <si>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</si>
  <si>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</si>
  <si>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</si>
  <si>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</si>
  <si>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</si>
  <si>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</si>
  <si>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</si>
  <si>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</si>
  <si>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</si>
  <si>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</si>
  <si>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</si>
  <si>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</si>
  <si>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</si>
  <si>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</si>
  <si>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</si>
  <si>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</si>
  <si>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</si>
  <si>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</si>
  <si>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</si>
  <si>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</si>
  <si>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</si>
  <si>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</si>
  <si>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</si>
  <si>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</si>
  <si>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</si>
  <si>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</si>
  <si>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</si>
  <si>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</si>
  <si>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</si>
  <si>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</si>
  <si>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</si>
  <si>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</si>
  <si>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</si>
  <si>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</si>
  <si>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</si>
  <si>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</si>
  <si>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</si>
  <si>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</si>
  <si>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</si>
  <si>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</si>
  <si>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</si>
  <si>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</si>
  <si>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</si>
  <si>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</si>
  <si>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</si>
  <si>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</si>
  <si>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</si>
  <si>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</si>
  <si>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</si>
  <si>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</si>
  <si>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</si>
  <si>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</si>
  <si>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</si>
  <si>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</si>
  <si>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</si>
  <si>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</si>
  <si>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</si>
  <si>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</si>
  <si>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</si>
  <si>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</si>
  <si>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</si>
  <si>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</si>
  <si>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</si>
  <si>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</si>
  <si>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</si>
  <si>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</si>
  <si>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</si>
  <si>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</si>
  <si>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</si>
  <si>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</si>
  <si>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</si>
  <si>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</si>
  <si>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</si>
  <si>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</si>
  <si>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</si>
  <si>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</si>
  <si>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</si>
  <si>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</si>
  <si>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</si>
  <si>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</si>
  <si>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</si>
  <si>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</si>
  <si>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</si>
  <si>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</si>
  <si>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</si>
  <si>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</si>
  <si>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</si>
  <si>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</si>
  <si>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</si>
  <si>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</si>
  <si>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</si>
  <si>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</si>
  <si>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</si>
  <si>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</si>
  <si>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</si>
  <si>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</si>
  <si>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</si>
  <si>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</si>
  <si>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</si>
  <si>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</si>
  <si>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</si>
  <si>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</si>
  <si>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</si>
  <si>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</si>
  <si>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</si>
  <si>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</si>
  <si>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</si>
  <si>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</si>
  <si>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</si>
  <si>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</si>
  <si>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</si>
  <si>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</si>
  <si>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</si>
  <si>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</si>
  <si>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</si>
  <si>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</si>
  <si>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</si>
  <si>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</si>
  <si>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</si>
  <si>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</si>
  <si>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</si>
  <si>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</si>
  <si>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</si>
  <si>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</si>
  <si>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</si>
  <si>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</si>
  <si>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</si>
  <si>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</si>
  <si>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</si>
  <si>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</si>
  <si>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</si>
  <si>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</si>
  <si>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</si>
  <si>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</si>
  <si>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</si>
  <si>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</si>
  <si>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</si>
  <si>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</si>
  <si>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</si>
  <si>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</si>
  <si>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</si>
  <si>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</si>
  <si>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</si>
  <si>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</si>
  <si>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</si>
  <si>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</si>
  <si>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</si>
  <si>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</si>
  <si>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</si>
  <si>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</si>
  <si>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</si>
  <si>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</si>
  <si>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</si>
  <si>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</si>
  <si>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</si>
  <si>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</si>
  <si>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</si>
  <si>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</si>
  <si>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</si>
  <si>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</si>
  <si>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</si>
  <si>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</si>
  <si>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</si>
  <si>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</si>
  <si>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</si>
  <si>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</si>
  <si>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</si>
  <si>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</si>
  <si>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</si>
  <si>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</si>
  <si>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</si>
  <si>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</si>
  <si>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</si>
  <si>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</si>
  <si>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</si>
  <si>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</si>
  <si>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</si>
  <si>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</si>
  <si>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</si>
  <si>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</si>
  <si>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</si>
  <si>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</si>
  <si>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</si>
  <si>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</si>
  <si>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</si>
  <si>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</si>
  <si>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</si>
  <si>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</si>
  <si>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</si>
  <si>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</si>
  <si>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</si>
  <si>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</si>
  <si>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</si>
  <si>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</si>
  <si>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</si>
  <si>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</si>
  <si>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</si>
  <si>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</si>
  <si>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</si>
  <si>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</si>
  <si>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</si>
  <si>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</si>
  <si>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</si>
  <si>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</si>
  <si>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</si>
  <si>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</si>
  <si>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</si>
  <si>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</si>
  <si>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</si>
  <si>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</si>
  <si>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</si>
  <si>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</si>
  <si>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</si>
  <si>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</si>
  <si>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</si>
  <si>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</si>
  <si>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</si>
  <si>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</si>
  <si>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</si>
  <si>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</si>
  <si>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</si>
  <si>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</si>
  <si>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</si>
  <si>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</si>
  <si>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</si>
  <si>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</si>
  <si>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</si>
  <si>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</si>
  <si>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</si>
  <si>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</si>
  <si>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</si>
  <si>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</si>
  <si>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</si>
  <si>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</si>
  <si>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</si>
  <si>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</si>
  <si>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</si>
  <si>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</si>
  <si>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</si>
  <si>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</si>
  <si>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</si>
  <si>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</si>
  <si>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</si>
  <si>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</si>
  <si>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</si>
  <si>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</si>
  <si>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</si>
  <si>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</si>
  <si>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</si>
  <si>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</si>
  <si>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</si>
  <si>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</si>
  <si>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</si>
  <si>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</si>
  <si>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</si>
  <si>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</si>
  <si>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</si>
  <si>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</si>
  <si>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</si>
  <si>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</si>
  <si>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</si>
  <si>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</si>
  <si>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</si>
  <si>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</si>
  <si>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</si>
  <si>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</si>
  <si>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</si>
  <si>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</si>
  <si>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</si>
  <si>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</si>
  <si>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</si>
  <si>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</si>
  <si>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</si>
  <si>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</si>
  <si>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</si>
  <si>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</si>
  <si>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</si>
  <si>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</si>
  <si>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</si>
  <si>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</si>
  <si>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</si>
  <si>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</si>
  <si>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</si>
  <si>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</si>
  <si>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</si>
  <si>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</si>
  <si>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</si>
  <si>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</si>
  <si>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</si>
  <si>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</si>
  <si>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</si>
  <si>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</si>
  <si>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</si>
  <si>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</si>
  <si>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</si>
  <si>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</si>
  <si>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</si>
  <si>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</si>
  <si>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</si>
  <si>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</si>
  <si>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</si>
  <si>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</si>
  <si>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</si>
  <si>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</si>
  <si>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</si>
  <si>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</si>
  <si>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</si>
  <si>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</si>
  <si>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</si>
  <si>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</si>
  <si>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</si>
  <si>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</si>
  <si>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</si>
  <si>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</si>
  <si>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</si>
  <si>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</si>
  <si>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</si>
  <si>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</si>
  <si>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</si>
  <si>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</si>
  <si>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</si>
  <si>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</si>
  <si>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</si>
  <si>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</si>
  <si>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</si>
  <si>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</si>
  <si>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</si>
  <si>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</si>
  <si>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</si>
  <si>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</si>
  <si>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</si>
  <si>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</si>
  <si>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</si>
  <si>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</si>
  <si>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</si>
  <si>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</si>
  <si>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</si>
  <si>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</si>
  <si>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</si>
  <si>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</si>
  <si>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</si>
  <si>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</si>
  <si>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</si>
  <si>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</si>
  <si>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</si>
  <si>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</si>
  <si>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</si>
  <si>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</si>
  <si>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</si>
  <si>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</si>
  <si>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</si>
  <si>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</si>
  <si>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</si>
  <si>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</si>
  <si>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</si>
  <si>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</si>
  <si>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</si>
  <si>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</si>
  <si>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</si>
  <si>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</si>
  <si>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</si>
  <si>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</si>
  <si>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</si>
  <si>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</si>
  <si>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</si>
  <si>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</si>
  <si>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</si>
  <si>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</si>
  <si>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</si>
  <si>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</si>
  <si>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</si>
  <si>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</si>
  <si>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</si>
  <si>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</si>
  <si>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</si>
  <si>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</si>
  <si>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</si>
  <si>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</si>
  <si>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</si>
  <si>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</si>
  <si>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</si>
  <si>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</si>
  <si>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</si>
  <si>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</si>
  <si>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</si>
  <si>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</si>
  <si>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</si>
  <si>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</si>
  <si>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</si>
  <si>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</si>
  <si>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</si>
  <si>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</si>
  <si>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</si>
  <si>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</si>
  <si>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</si>
  <si>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</si>
  <si>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</si>
  <si>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</si>
  <si>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</si>
  <si>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</si>
  <si>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</si>
  <si>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</si>
  <si>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</si>
  <si>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</si>
  <si>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</si>
  <si>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</si>
  <si>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</si>
  <si>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</si>
  <si>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</si>
  <si>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</si>
  <si>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</si>
  <si>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</si>
  <si>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</si>
  <si>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</si>
  <si>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</si>
  <si>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</si>
  <si>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</si>
  <si>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</si>
  <si>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</si>
  <si>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</si>
  <si>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</si>
  <si>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</si>
  <si>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</si>
  <si>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</si>
  <si>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</si>
  <si>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</si>
  <si>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</si>
  <si>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</si>
  <si>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</si>
  <si>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</si>
  <si>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</si>
  <si>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</si>
  <si>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</si>
  <si>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</si>
  <si>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</si>
  <si>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</si>
  <si>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</si>
  <si>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</si>
  <si>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</si>
  <si>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</si>
  <si>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</si>
  <si>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</si>
  <si>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</si>
  <si>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</si>
  <si>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</si>
  <si>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</si>
  <si>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</si>
  <si>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</si>
  <si>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</si>
  <si>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</si>
  <si>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</si>
  <si>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</si>
  <si>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</si>
  <si>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</si>
  <si>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</si>
  <si>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</si>
  <si>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</si>
  <si>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</si>
  <si>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</si>
  <si>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</si>
  <si>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</si>
  <si>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</si>
  <si>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</si>
  <si>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</si>
  <si>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</si>
  <si>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</si>
  <si>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</si>
  <si>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</si>
  <si>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</si>
  <si>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</si>
  <si>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</si>
  <si>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</si>
  <si>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</si>
  <si>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</si>
  <si>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</si>
  <si>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</si>
  <si>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</si>
  <si>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</si>
  <si>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</si>
  <si>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</si>
  <si>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</si>
  <si>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</si>
  <si>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</si>
  <si>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</si>
  <si>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</si>
  <si>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</si>
  <si>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</si>
  <si>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</si>
  <si>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</si>
  <si>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</si>
  <si>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</si>
  <si>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</si>
  <si>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</si>
  <si>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</si>
  <si>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</si>
  <si>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</si>
  <si>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</si>
  <si>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</si>
  <si>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</si>
  <si>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</si>
  <si>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</si>
  <si>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</si>
  <si>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</si>
  <si>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</si>
  <si>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</si>
  <si>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</si>
  <si>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</si>
  <si>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</si>
  <si>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</si>
  <si>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</si>
  <si>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</si>
  <si>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</si>
  <si>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</si>
  <si>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</si>
  <si>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</si>
  <si>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</si>
  <si>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</si>
  <si>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</si>
  <si>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</si>
  <si>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</si>
  <si>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</si>
  <si>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</si>
  <si>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</si>
  <si>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</si>
  <si>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</si>
  <si>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</si>
  <si>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</si>
  <si>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</si>
  <si>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</si>
  <si>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</si>
  <si>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</si>
  <si>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</si>
  <si>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</si>
  <si>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</si>
  <si>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</si>
  <si>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</si>
  <si>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</si>
  <si>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</si>
  <si>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</si>
  <si>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</si>
  <si>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</si>
  <si>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</si>
  <si>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</si>
  <si>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</si>
  <si>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</si>
  <si>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</si>
  <si>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</si>
  <si>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</si>
  <si>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</si>
  <si>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</si>
  <si>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</si>
  <si>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</si>
  <si>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</si>
  <si>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</si>
  <si>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</si>
  <si>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</si>
  <si>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</si>
  <si>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</si>
  <si>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</si>
  <si>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</si>
  <si>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</si>
  <si>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</si>
  <si>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</si>
  <si>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</si>
  <si>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</si>
  <si>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</si>
  <si>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</si>
  <si>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</si>
  <si>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</si>
  <si>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</si>
  <si>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</si>
  <si>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</si>
  <si>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</si>
  <si>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</si>
  <si>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</si>
  <si>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</si>
  <si>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</si>
  <si>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</si>
  <si>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</si>
  <si>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</si>
  <si>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</si>
  <si>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</si>
  <si>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</si>
  <si>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</si>
  <si>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</si>
  <si>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</si>
  <si>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</si>
  <si>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</si>
  <si>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</si>
  <si>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</si>
  <si>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</si>
  <si>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</si>
  <si>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</si>
  <si>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</si>
  <si>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</si>
  <si>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</si>
  <si>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</si>
  <si>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</si>
  <si>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</si>
  <si>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</si>
  <si>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</si>
  <si>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</si>
  <si>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</si>
  <si>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</si>
  <si>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</si>
  <si>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</si>
  <si>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</si>
  <si>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</si>
  <si>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</si>
  <si>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</si>
  <si>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</si>
  <si>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</si>
  <si>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</si>
  <si>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</si>
  <si>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</si>
  <si>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</si>
  <si>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</si>
  <si>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</si>
  <si>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</si>
  <si>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</si>
  <si>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</si>
  <si>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</si>
  <si>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</si>
  <si>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</si>
  <si>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</si>
  <si>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</si>
  <si>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</si>
  <si>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</si>
  <si>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</si>
  <si>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</si>
  <si>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</si>
  <si>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</si>
  <si>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</si>
  <si>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</si>
  <si>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</si>
  <si>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</si>
  <si>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</si>
  <si>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</si>
  <si>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</si>
  <si>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</si>
  <si>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</si>
  <si>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</si>
  <si>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</si>
  <si>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</si>
  <si>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</si>
  <si>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</si>
  <si>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</si>
  <si>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</si>
  <si>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</si>
  <si>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</si>
  <si>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</si>
  <si>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</si>
  <si>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</si>
  <si>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</si>
  <si>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</si>
  <si>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</si>
  <si>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</si>
  <si>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</si>
  <si>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</si>
  <si>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</si>
  <si>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</si>
  <si>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</si>
  <si>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</si>
  <si>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</si>
  <si>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</si>
  <si>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</si>
  <si>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</si>
  <si>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</si>
  <si>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</si>
  <si>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</si>
  <si>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</si>
  <si>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</si>
  <si>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</si>
  <si>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</si>
  <si>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</si>
  <si>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</si>
  <si>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</si>
  <si>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</si>
  <si>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</si>
  <si>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</si>
  <si>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</si>
  <si>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</si>
  <si>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</si>
  <si>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</si>
  <si>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</si>
  <si>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</si>
  <si>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</si>
  <si>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</si>
  <si>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</si>
  <si>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</si>
  <si>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</si>
  <si>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</si>
  <si>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</si>
  <si>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</si>
  <si>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</si>
  <si>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</si>
  <si>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</si>
  <si>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</si>
  <si>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</si>
  <si>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</si>
  <si>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</si>
  <si>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</si>
  <si>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</si>
  <si>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</si>
  <si>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</si>
  <si>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</si>
  <si>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</si>
  <si>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</si>
  <si>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</si>
  <si>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</si>
  <si>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</si>
  <si>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</si>
  <si>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</si>
  <si>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</si>
  <si>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</si>
  <si>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</si>
  <si>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</si>
  <si>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</si>
  <si>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</si>
  <si>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</si>
  <si>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</si>
  <si>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</si>
  <si>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</si>
  <si>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</si>
  <si>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</si>
  <si>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</si>
  <si>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</si>
  <si>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</si>
  <si>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</si>
  <si>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</si>
  <si>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</si>
  <si>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</si>
  <si>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</si>
  <si>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</si>
  <si>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</si>
  <si>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</si>
  <si>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</si>
  <si>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</si>
  <si>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</si>
  <si>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</si>
  <si>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</si>
  <si>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</si>
  <si>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</si>
  <si>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</si>
  <si>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</si>
  <si>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</si>
  <si>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</si>
  <si>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</si>
  <si>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</si>
  <si>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</si>
  <si>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</si>
  <si>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</si>
  <si>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</si>
  <si>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</si>
  <si>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</si>
  <si>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</si>
  <si>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</si>
  <si>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</si>
  <si>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</si>
  <si>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</si>
  <si>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</si>
  <si>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</si>
  <si>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</si>
  <si>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</si>
  <si>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</si>
  <si>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</si>
  <si>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</si>
  <si>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</si>
  <si>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</si>
  <si>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</si>
  <si>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</si>
  <si>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</si>
  <si>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</si>
  <si>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</si>
  <si>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</si>
  <si>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</si>
  <si>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</si>
  <si>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</si>
  <si>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</si>
  <si>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</si>
  <si>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</si>
  <si>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</si>
  <si>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</si>
  <si>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</si>
  <si>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</si>
  <si>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</si>
  <si>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</si>
  <si>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</si>
  <si>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</si>
  <si>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</si>
  <si>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</si>
  <si>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</si>
  <si>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</si>
  <si>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</si>
  <si>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</si>
  <si>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</si>
  <si>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</si>
  <si>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</si>
  <si>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</si>
  <si>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</si>
  <si>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</si>
  <si>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</si>
  <si>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</si>
  <si>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</si>
  <si>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</si>
  <si>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</si>
  <si>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</si>
  <si>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</si>
  <si>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</si>
  <si>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</si>
  <si>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</si>
  <si>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</si>
  <si>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</si>
  <si>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</si>
  <si>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</si>
  <si>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</si>
  <si>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</si>
  <si>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</si>
  <si>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</si>
  <si>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</si>
  <si>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</si>
  <si>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</si>
  <si>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</si>
  <si>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</si>
  <si>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</si>
  <si>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</si>
  <si>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</si>
  <si>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</si>
  <si>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</si>
  <si>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</si>
  <si>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</si>
  <si>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</si>
  <si>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</si>
  <si>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</si>
  <si>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</si>
  <si>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</si>
  <si>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</si>
  <si>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</si>
  <si>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</si>
  <si>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</si>
  <si>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</si>
  <si>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</si>
  <si>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</si>
  <si>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</si>
  <si>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</si>
  <si>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</si>
  <si>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</si>
  <si>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</si>
  <si>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</si>
  <si>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</si>
  <si>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</si>
  <si>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</si>
  <si>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</si>
  <si>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</si>
  <si>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</si>
  <si>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</si>
  <si>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</si>
  <si>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</si>
  <si>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</si>
  <si>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</si>
  <si>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</si>
  <si>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</si>
  <si>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</si>
  <si>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</si>
  <si>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</si>
  <si>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</si>
  <si>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</si>
  <si>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</si>
  <si>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</si>
  <si>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</si>
  <si>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</si>
  <si>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</si>
  <si>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</si>
  <si>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</si>
  <si>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</si>
  <si>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</si>
  <si>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</si>
  <si>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</si>
  <si>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</si>
  <si>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</si>
  <si>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</si>
  <si>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</si>
  <si>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</si>
  <si>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</si>
  <si>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</si>
  <si>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</si>
  <si>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</si>
  <si>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</si>
  <si>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</si>
  <si>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</si>
  <si>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</si>
  <si>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</si>
  <si>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</si>
  <si>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</si>
  <si>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</si>
  <si>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</si>
  <si>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</si>
  <si>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</si>
  <si>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</si>
  <si>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</si>
  <si>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</si>
  <si>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</si>
  <si>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</si>
  <si>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</si>
  <si>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</si>
  <si>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</si>
  <si>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</si>
  <si>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</si>
  <si>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</si>
  <si>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</si>
  <si>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</si>
  <si>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</si>
  <si>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</si>
  <si>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</si>
  <si>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</si>
  <si>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</si>
  <si>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</si>
  <si>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</si>
  <si>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</si>
  <si>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</si>
  <si>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</si>
  <si>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</si>
  <si>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</si>
  <si>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</si>
  <si>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</si>
  <si>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</si>
  <si>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</si>
  <si>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</si>
  <si>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</si>
  <si>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</si>
  <si>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</si>
  <si>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</si>
  <si>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</si>
  <si>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</si>
  <si>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</si>
  <si>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</si>
  <si>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</si>
  <si>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</si>
  <si>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</si>
  <si>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</si>
  <si>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</si>
  <si>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</si>
  <si>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</si>
  <si>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</si>
  <si>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</si>
  <si>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</si>
  <si>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</si>
  <si>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</si>
  <si>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</si>
  <si>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</si>
  <si>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</si>
  <si>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</si>
  <si>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</si>
  <si>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</si>
  <si>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</si>
  <si>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</si>
  <si>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</si>
  <si>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</si>
  <si>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</si>
  <si>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</si>
  <si>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</si>
  <si>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</si>
  <si>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</si>
  <si>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</si>
  <si>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</si>
  <si>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</si>
  <si>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</si>
  <si>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</si>
  <si>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</si>
  <si>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</si>
  <si>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</si>
  <si>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</si>
  <si>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</si>
  <si>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</si>
  <si>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</si>
  <si>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</si>
  <si>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</si>
  <si>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</si>
  <si>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</si>
  <si>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</si>
  <si>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</si>
  <si>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</si>
  <si>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</si>
  <si>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</si>
  <si>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</si>
  <si>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</si>
  <si>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</si>
  <si>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</si>
  <si>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</si>
  <si>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</si>
  <si>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</si>
  <si>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</si>
  <si>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</si>
  <si>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</si>
  <si>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</si>
  <si>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</si>
  <si>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</si>
  <si>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</si>
  <si>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</si>
  <si>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</si>
  <si>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</si>
  <si>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</si>
  <si>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</si>
  <si>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</si>
  <si>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</si>
  <si>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</si>
  <si>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</si>
  <si>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</si>
  <si>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</si>
  <si>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</si>
  <si>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</si>
  <si>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</si>
  <si>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</si>
  <si>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</si>
  <si>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</si>
  <si>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</si>
  <si>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</si>
  <si>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</si>
  <si>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</si>
  <si>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</si>
  <si>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</si>
  <si>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</si>
  <si>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</si>
  <si>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</si>
  <si>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</si>
  <si>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</si>
  <si>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</si>
  <si>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</si>
  <si>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</si>
  <si>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</si>
  <si>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</si>
  <si>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</si>
  <si>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</si>
  <si>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</si>
  <si>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</si>
  <si>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</si>
  <si>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</si>
  <si>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</si>
  <si>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</si>
  <si>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</si>
  <si>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</si>
  <si>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</si>
  <si>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</si>
  <si>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</si>
  <si>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</si>
  <si>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</si>
  <si>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</si>
  <si>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</si>
  <si>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</si>
  <si>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</si>
  <si>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</si>
  <si>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</si>
  <si>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</si>
  <si>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</si>
  <si>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</si>
  <si>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</si>
  <si>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</si>
  <si>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</si>
  <si>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</si>
  <si>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</si>
  <si>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</si>
  <si>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</si>
  <si>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</si>
  <si>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</si>
  <si>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</si>
  <si>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</si>
  <si>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</si>
  <si>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</si>
  <si>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</si>
  <si>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</si>
  <si>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</si>
  <si>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</si>
  <si>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</si>
  <si>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</si>
  <si>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</si>
  <si>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</si>
  <si>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</si>
  <si>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</si>
  <si>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</si>
  <si>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</si>
  <si>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</si>
  <si>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</si>
  <si>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</si>
  <si>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</si>
  <si>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</si>
  <si>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</si>
  <si>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</si>
  <si>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</si>
  <si>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</si>
  <si>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</si>
  <si>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</si>
  <si>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</si>
  <si>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</si>
  <si>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</si>
  <si>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</si>
  <si>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</si>
  <si>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</si>
  <si>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</si>
  <si>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</si>
  <si>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</si>
  <si>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</si>
  <si>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</si>
  <si>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</si>
  <si>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</si>
  <si>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</si>
  <si>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</si>
  <si>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</si>
  <si>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</si>
  <si>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</si>
  <si>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</si>
  <si>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</si>
  <si>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</si>
  <si>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</si>
  <si>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</si>
  <si>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</si>
  <si>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</si>
  <si>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</si>
  <si>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</si>
  <si>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</si>
  <si>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</si>
  <si>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</si>
  <si>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</si>
  <si>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</si>
  <si>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</si>
  <si>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</si>
  <si>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</si>
  <si>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</si>
  <si>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</si>
  <si>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</si>
  <si>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</si>
  <si>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</si>
  <si>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</si>
  <si>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</si>
  <si>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</si>
  <si>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</si>
  <si>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</si>
  <si>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</si>
  <si>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</si>
  <si>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</si>
  <si>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</si>
  <si>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</si>
  <si>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</si>
  <si>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</si>
  <si>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</si>
  <si>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</si>
  <si>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</si>
  <si>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</si>
  <si>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</si>
  <si>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</si>
  <si>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</si>
  <si>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</si>
  <si>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</si>
  <si>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</si>
  <si>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</si>
  <si>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</si>
  <si>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</si>
  <si>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</si>
  <si>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</si>
  <si>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</si>
  <si>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</si>
  <si>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</si>
  <si>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</si>
  <si>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</si>
  <si>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</si>
  <si>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</si>
  <si>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</si>
  <si>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</si>
  <si>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</si>
  <si>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</si>
  <si>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</si>
  <si>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</si>
  <si>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</si>
  <si>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</si>
  <si>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</si>
  <si>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</si>
  <si>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</si>
  <si>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</si>
  <si>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</si>
  <si>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</si>
  <si>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</si>
  <si>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</si>
  <si>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</si>
  <si>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</si>
  <si>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</si>
  <si>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</si>
  <si>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</si>
  <si>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</si>
  <si>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</si>
  <si>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</si>
  <si>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</si>
  <si>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</si>
  <si>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</si>
  <si>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</si>
  <si>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</si>
  <si>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</si>
  <si>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</si>
  <si>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</si>
  <si>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</si>
  <si>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</si>
  <si>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</si>
  <si>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</si>
  <si>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</si>
  <si>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</si>
  <si>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</si>
  <si>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</si>
  <si>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</si>
  <si>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</si>
  <si>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</si>
  <si>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</si>
  <si>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</si>
  <si>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</si>
  <si>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</si>
  <si>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</si>
  <si>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</si>
  <si>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</si>
  <si>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</si>
  <si>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</si>
  <si>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</si>
  <si>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</si>
  <si>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</si>
  <si>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</si>
  <si>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</si>
  <si>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</si>
  <si>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</si>
  <si>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</si>
  <si>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</si>
  <si>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</si>
  <si>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</si>
  <si>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</si>
  <si>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</si>
  <si>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</si>
  <si>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</si>
  <si>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</si>
  <si>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</si>
  <si>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</si>
  <si>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</si>
  <si>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</si>
  <si>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</si>
  <si>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</si>
  <si>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</si>
  <si>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</si>
  <si>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</si>
  <si>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</si>
  <si>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</si>
  <si>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</si>
  <si>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</si>
  <si>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</si>
  <si>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</si>
  <si>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</si>
  <si>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</si>
  <si>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</si>
  <si>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</si>
  <si>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</si>
  <si>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</si>
  <si>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</si>
  <si>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</si>
  <si>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</si>
  <si>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</si>
  <si>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</si>
  <si>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</si>
  <si>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</si>
  <si>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</si>
  <si>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</si>
  <si>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</si>
  <si>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</si>
  <si>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</si>
  <si>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</si>
  <si>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</si>
  <si>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</si>
  <si>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</si>
  <si>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</si>
  <si>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</si>
  <si>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</si>
  <si>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</si>
  <si>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</si>
  <si>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</si>
  <si>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</si>
  <si>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</si>
  <si>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</si>
  <si>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</si>
  <si>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</si>
  <si>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</si>
  <si>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</si>
  <si>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</si>
  <si>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</si>
  <si>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</si>
  <si>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</si>
  <si>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</si>
  <si>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</si>
  <si>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</si>
  <si>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</si>
  <si>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</si>
  <si>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</si>
  <si>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</si>
  <si>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</si>
  <si>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</si>
  <si>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</si>
  <si>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</si>
  <si>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</si>
  <si>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</si>
  <si>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</si>
  <si>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</si>
  <si>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</si>
  <si>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</si>
  <si>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</si>
  <si>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</si>
  <si>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</si>
  <si>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</si>
  <si>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</si>
  <si>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</si>
  <si>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</si>
  <si>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</si>
  <si>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</si>
  <si>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</si>
  <si>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</si>
  <si>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</si>
  <si>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</si>
  <si>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</si>
  <si>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</si>
  <si>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</si>
  <si>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</si>
  <si>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</si>
  <si>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</si>
  <si>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</si>
  <si>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</si>
  <si>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</si>
  <si>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</si>
  <si>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</si>
  <si>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</si>
  <si>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</si>
  <si>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</si>
  <si>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</si>
  <si>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</si>
  <si>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</si>
  <si>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</si>
  <si>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</si>
  <si>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</si>
  <si>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</si>
  <si>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</si>
  <si>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</si>
  <si>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</si>
  <si>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</si>
  <si>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</si>
  <si>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</si>
  <si>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</si>
  <si>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</si>
  <si>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</si>
  <si>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</si>
  <si>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</si>
  <si>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</si>
  <si>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</si>
  <si>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</si>
  <si>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</si>
  <si>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</si>
  <si>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</si>
  <si>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</si>
  <si>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</si>
  <si>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</si>
  <si>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</si>
  <si>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</si>
  <si>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</si>
  <si>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</si>
  <si>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</si>
  <si>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</si>
  <si>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</si>
  <si>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</si>
  <si>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</si>
  <si>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</si>
  <si>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</si>
  <si>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</si>
  <si>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</si>
  <si>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</si>
  <si>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</si>
  <si>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</si>
  <si>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</si>
  <si>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</si>
  <si>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</si>
  <si>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</si>
  <si>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</si>
  <si>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</si>
  <si>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</si>
  <si>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</si>
  <si>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</si>
  <si>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</si>
  <si>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</si>
  <si>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</si>
  <si>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</si>
  <si>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</si>
  <si>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</si>
  <si>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</si>
  <si>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</si>
  <si>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</si>
  <si>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</si>
  <si>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</si>
  <si>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</si>
  <si>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</si>
  <si>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</si>
  <si>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</si>
  <si>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</si>
  <si>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</si>
  <si>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</si>
  <si>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</si>
  <si>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</si>
  <si>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</si>
  <si>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</si>
  <si>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</si>
  <si>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</si>
  <si>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</si>
  <si>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</si>
  <si>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</si>
  <si>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</si>
  <si>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</si>
  <si>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</si>
  <si>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</si>
  <si>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</si>
  <si>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</si>
  <si>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</si>
  <si>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</si>
  <si>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</si>
  <si>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</si>
  <si>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</si>
  <si>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</si>
  <si>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</si>
  <si>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</si>
  <si>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</si>
  <si>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</si>
  <si>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</si>
  <si>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</si>
  <si>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</si>
  <si>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</si>
  <si>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</si>
  <si>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</si>
  <si>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</si>
  <si>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</si>
  <si>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</si>
  <si>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</si>
  <si>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</si>
  <si>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</si>
  <si>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</si>
  <si>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</si>
  <si>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</si>
  <si>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</si>
  <si>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</si>
  <si>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</si>
  <si>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</si>
  <si>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</si>
  <si>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</si>
  <si>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</si>
  <si>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</si>
  <si>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</si>
  <si>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</si>
  <si>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</si>
  <si>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</si>
  <si>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</si>
  <si>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</si>
  <si>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</si>
  <si>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</si>
  <si>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</si>
  <si>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</si>
  <si>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</si>
  <si>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</si>
  <si>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</si>
  <si>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</si>
  <si>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</si>
  <si>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</si>
  <si>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</si>
  <si>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</si>
  <si>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</si>
  <si>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</si>
  <si>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</si>
  <si>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</si>
  <si>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</si>
  <si>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</si>
  <si>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</si>
  <si>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</si>
  <si>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</si>
  <si>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</si>
  <si>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</si>
  <si>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</si>
  <si>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</si>
  <si>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</si>
  <si>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</si>
  <si>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</si>
  <si>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</si>
  <si>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</si>
  <si>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</si>
  <si>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</si>
  <si>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</si>
  <si>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</si>
  <si>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</si>
  <si>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</si>
  <si>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</si>
  <si>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</si>
  <si>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</si>
  <si>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</si>
  <si>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</si>
  <si>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</si>
  <si>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</si>
  <si>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</si>
  <si>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</si>
  <si>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</si>
  <si>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</si>
  <si>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</si>
  <si>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</si>
  <si>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</si>
  <si>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</si>
  <si>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</si>
  <si>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</si>
  <si>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</si>
  <si>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</si>
  <si>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</si>
  <si>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</si>
  <si>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</si>
  <si>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</si>
  <si>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</si>
  <si>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</si>
  <si>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</si>
  <si>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</si>
  <si>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</si>
  <si>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</si>
  <si>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</si>
  <si>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</si>
  <si>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</si>
  <si>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</si>
  <si>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</si>
  <si>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</si>
  <si>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</si>
  <si>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</si>
  <si>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</si>
  <si>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</si>
  <si>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</si>
  <si>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</si>
  <si>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</si>
  <si>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</si>
  <si>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</si>
  <si>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</si>
  <si>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</si>
  <si>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</si>
  <si>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</si>
  <si>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</si>
  <si>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</si>
  <si>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</si>
  <si>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</si>
  <si>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</si>
  <si>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</si>
  <si>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</si>
  <si>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</si>
  <si>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</si>
  <si>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</si>
  <si>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</si>
  <si>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</si>
  <si>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</si>
  <si>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</si>
  <si>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</si>
  <si>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</si>
  <si>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</si>
  <si>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</si>
  <si>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</si>
  <si>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</si>
  <si>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</si>
  <si>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</si>
  <si>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</si>
  <si>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</si>
  <si>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</si>
  <si>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</si>
  <si>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</si>
  <si>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</si>
  <si>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</si>
  <si>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</si>
  <si>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</si>
  <si>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</si>
  <si>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</si>
  <si>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</si>
  <si>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</si>
  <si>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</si>
  <si>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</si>
  <si>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</si>
  <si>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</si>
  <si>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</si>
  <si>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</si>
  <si>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</si>
  <si>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</si>
  <si>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</si>
  <si>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</si>
  <si>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</si>
  <si>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</si>
  <si>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</si>
  <si>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</si>
  <si>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</si>
  <si>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</si>
  <si>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</si>
  <si>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</si>
  <si>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</si>
  <si>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</si>
  <si>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</si>
  <si>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</si>
  <si>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</si>
  <si>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</si>
  <si>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</si>
  <si>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</si>
  <si>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</si>
  <si>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</si>
  <si>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</si>
  <si>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</si>
  <si>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</si>
  <si>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</si>
  <si>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</si>
  <si>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</si>
  <si>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</si>
  <si>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</si>
  <si>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</si>
  <si>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</si>
  <si>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</si>
  <si>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</si>
  <si>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</si>
  <si>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</si>
  <si>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</si>
  <si>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</si>
  <si>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</si>
  <si>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</si>
  <si>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</si>
  <si>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</si>
  <si>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</si>
  <si>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</si>
  <si>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</si>
  <si>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</si>
  <si>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</si>
  <si>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</si>
  <si>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</si>
  <si>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</si>
  <si>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</si>
  <si>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</si>
  <si>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</si>
  <si>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</si>
  <si>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</si>
  <si>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</si>
  <si>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</si>
  <si>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</si>
  <si>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</si>
  <si>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</si>
  <si>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</si>
  <si>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</si>
  <si>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</si>
  <si>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</si>
  <si>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</si>
  <si>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</si>
  <si>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</si>
  <si>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</si>
  <si>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</si>
  <si>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</si>
  <si>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</si>
  <si>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</si>
  <si>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</si>
  <si>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</si>
  <si>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</si>
  <si>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</si>
  <si>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</si>
  <si>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</si>
  <si>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</si>
  <si>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</si>
  <si>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</si>
  <si>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</si>
  <si>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</si>
  <si>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</si>
  <si>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</si>
  <si>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</si>
  <si>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</si>
  <si>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</si>
  <si>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</si>
  <si>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</si>
  <si>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</si>
  <si>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</si>
  <si>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</si>
  <si>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</si>
  <si>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</si>
  <si>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</si>
  <si>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</si>
  <si>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</si>
  <si>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</si>
  <si>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</si>
  <si>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</si>
  <si>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</si>
  <si>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</si>
  <si>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</si>
  <si>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</si>
  <si>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</si>
  <si>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</si>
  <si>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</si>
  <si>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</si>
  <si>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</si>
  <si>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</si>
  <si>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</si>
  <si>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</si>
  <si>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</si>
  <si>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</si>
  <si>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</si>
  <si>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</si>
  <si>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</si>
  <si>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</si>
  <si>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</si>
  <si>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</si>
  <si>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</si>
  <si>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</si>
  <si>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</si>
  <si>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</si>
  <si>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</si>
  <si>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</si>
  <si>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</si>
  <si>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</si>
  <si>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</si>
  <si>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</si>
  <si>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</si>
  <si>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</si>
  <si>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</si>
  <si>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</si>
  <si>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</si>
  <si>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</si>
  <si>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</si>
  <si>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</si>
  <si>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</si>
  <si>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</si>
  <si>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</si>
  <si>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</si>
  <si>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</si>
  <si>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</si>
  <si>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</si>
  <si>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</si>
  <si>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</si>
  <si>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</si>
  <si>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</si>
  <si>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</si>
  <si>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</si>
  <si>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</si>
  <si>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</si>
  <si>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</si>
  <si>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</si>
  <si>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</si>
  <si>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</si>
  <si>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</si>
  <si>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</si>
  <si>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</si>
  <si>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</si>
  <si>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</si>
  <si>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</si>
  <si>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</si>
  <si>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</si>
  <si>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</si>
  <si>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</si>
  <si>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</si>
  <si>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</si>
  <si>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</si>
  <si>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</si>
  <si>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</si>
  <si>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</si>
  <si>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</si>
  <si>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</si>
  <si>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</si>
  <si>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</si>
  <si>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</si>
  <si>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</si>
  <si>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</si>
  <si>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</si>
  <si>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</si>
  <si>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</si>
  <si>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</si>
  <si>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</si>
  <si>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</si>
  <si>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</si>
  <si>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</si>
  <si>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</si>
  <si>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</si>
  <si>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</si>
  <si>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</si>
  <si>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</si>
  <si>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</si>
  <si>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</si>
  <si>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</si>
  <si>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</si>
  <si>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</si>
  <si>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</si>
  <si>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</si>
  <si>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</si>
  <si>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</si>
  <si>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</si>
  <si>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</si>
  <si>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</si>
  <si>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</si>
  <si>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</si>
  <si>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</si>
  <si>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</si>
  <si>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</si>
  <si>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</si>
  <si>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</si>
  <si>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</si>
  <si>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</si>
  <si>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</si>
  <si>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</si>
  <si>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</si>
  <si>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</si>
  <si>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</si>
  <si>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</si>
  <si>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</si>
  <si>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</si>
  <si>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</si>
  <si>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</si>
  <si>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</si>
  <si>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</si>
  <si>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</si>
  <si>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</si>
  <si>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</si>
  <si>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</si>
  <si>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</si>
  <si>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</si>
  <si>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</si>
  <si>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</si>
  <si>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</si>
  <si>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</si>
  <si>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</si>
  <si>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</si>
  <si>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</si>
  <si>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</si>
  <si>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</si>
  <si>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</si>
  <si>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</si>
  <si>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</si>
  <si>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</si>
  <si>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</si>
  <si>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</si>
  <si>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</si>
  <si>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</si>
  <si>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</si>
  <si>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</si>
  <si>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</si>
  <si>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</si>
  <si>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</si>
  <si>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</si>
  <si>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</si>
  <si>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</si>
  <si>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</si>
  <si>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</si>
  <si>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</si>
  <si>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</si>
  <si>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</si>
  <si>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</si>
  <si>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</si>
  <si>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</si>
  <si>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</si>
  <si>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</si>
  <si>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</si>
  <si>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</si>
  <si>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</si>
  <si>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</si>
  <si>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</si>
  <si>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</si>
  <si>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</si>
  <si>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</si>
  <si>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</si>
  <si>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</si>
  <si>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</si>
  <si>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</si>
  <si>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</si>
  <si>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</si>
  <si>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</si>
  <si>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</si>
  <si>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</si>
  <si>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</si>
  <si>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</si>
  <si>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</si>
  <si>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</si>
  <si>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</si>
  <si>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</si>
  <si>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</si>
  <si>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</si>
  <si>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</si>
  <si>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</si>
  <si>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</si>
  <si>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</si>
  <si>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</si>
  <si>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</si>
  <si>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</si>
  <si>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</si>
  <si>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</si>
  <si>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</si>
  <si>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</si>
  <si>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</si>
  <si>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</si>
  <si>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</si>
  <si>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</si>
  <si>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</si>
  <si>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</si>
  <si>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</si>
  <si>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</si>
  <si>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</si>
  <si>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</si>
  <si>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</si>
  <si>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</si>
  <si>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</si>
  <si>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</si>
  <si>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</si>
  <si>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</si>
  <si>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</si>
  <si>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</si>
  <si>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</si>
  <si>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</si>
  <si>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</si>
  <si>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</si>
  <si>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</si>
  <si>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</si>
  <si>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</si>
  <si>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</si>
  <si>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</si>
  <si>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</si>
  <si>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</si>
  <si>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</si>
  <si>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</si>
  <si>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</si>
  <si>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</si>
  <si>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</si>
  <si>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</si>
  <si>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</si>
  <si>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</si>
  <si>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</si>
  <si>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</si>
  <si>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</si>
  <si>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</si>
  <si>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</si>
  <si>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</si>
  <si>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</si>
  <si>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</si>
  <si>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</si>
  <si>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</si>
  <si>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</si>
  <si>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</si>
  <si>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</si>
  <si>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</si>
  <si>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</si>
  <si>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</si>
  <si>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</si>
  <si>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</si>
  <si>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</si>
  <si>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</si>
  <si>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</si>
  <si>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</si>
  <si>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</si>
  <si>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</si>
  <si>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</si>
  <si>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</si>
  <si>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</si>
  <si>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</si>
  <si>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</si>
  <si>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</si>
  <si>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</si>
  <si>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</si>
  <si>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</si>
  <si>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</si>
  <si>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</si>
  <si>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</si>
  <si>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</si>
  <si>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</si>
  <si>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</si>
  <si>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</si>
  <si>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</si>
  <si>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</si>
  <si>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</si>
  <si>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</si>
  <si>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</si>
  <si>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</si>
  <si>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</si>
  <si>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</si>
  <si>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</si>
  <si>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</si>
  <si>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</si>
  <si>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</si>
  <si>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</si>
  <si>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</si>
  <si>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</si>
  <si>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</si>
  <si>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</si>
  <si>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</si>
  <si>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</si>
  <si>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</si>
  <si>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</si>
  <si>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</si>
  <si>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</si>
  <si>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</si>
  <si>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</si>
  <si>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</si>
  <si>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</si>
  <si>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</si>
  <si>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</si>
  <si>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</si>
  <si>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</si>
  <si>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</si>
  <si>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</si>
  <si>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</si>
  <si>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</si>
  <si>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</si>
  <si>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</si>
  <si>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</si>
  <si>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</si>
  <si>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</si>
  <si>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</si>
  <si>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</si>
  <si>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</si>
  <si>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</si>
  <si>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</si>
  <si>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</si>
  <si>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</si>
  <si>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</si>
  <si>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</si>
  <si>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</si>
  <si>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</si>
  <si>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</si>
  <si>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</si>
  <si>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</si>
  <si>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</si>
  <si>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</si>
  <si>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</si>
  <si>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</si>
  <si>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</si>
  <si>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</si>
  <si>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</si>
  <si>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</si>
  <si>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</si>
  <si>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</si>
  <si>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</si>
  <si>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</si>
  <si>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</si>
  <si>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</si>
  <si>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</si>
  <si>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</si>
  <si>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</si>
  <si>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</si>
  <si>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</si>
  <si>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</si>
  <si>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</si>
  <si>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</si>
  <si>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</si>
  <si>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</si>
  <si>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</si>
  <si>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</si>
  <si>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</si>
  <si>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</si>
  <si>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</si>
  <si>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</si>
  <si>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</si>
  <si>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</si>
  <si>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</si>
  <si>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</si>
  <si>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</si>
  <si>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</si>
  <si>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</si>
  <si>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</si>
  <si>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</si>
  <si>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</si>
  <si>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</si>
  <si>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</si>
  <si>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</si>
  <si>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</si>
  <si>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</si>
  <si>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</si>
  <si>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</si>
  <si>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</si>
  <si>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</si>
  <si>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</si>
  <si>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</si>
  <si>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</si>
  <si>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</si>
  <si>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</si>
  <si>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</si>
  <si>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</si>
  <si>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</si>
  <si>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</si>
  <si>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</si>
  <si>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</si>
  <si>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</si>
  <si>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</si>
  <si>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</si>
  <si>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</si>
  <si>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</si>
  <si>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</si>
  <si>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</si>
  <si>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</si>
  <si>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</si>
  <si>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</si>
  <si>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</si>
  <si>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</si>
  <si>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</si>
  <si>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</si>
  <si>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</si>
  <si>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</si>
  <si>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</si>
  <si>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</si>
  <si>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</si>
  <si>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</si>
  <si>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</si>
  <si>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</si>
  <si>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</si>
  <si>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</si>
  <si>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</si>
  <si>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</si>
  <si>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</si>
  <si>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</si>
  <si>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</si>
  <si>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</si>
  <si>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</si>
  <si>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</si>
  <si>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</si>
  <si>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</si>
  <si>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</si>
  <si>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</si>
  <si>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</si>
  <si>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</si>
  <si>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</si>
  <si>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</si>
  <si>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</si>
  <si>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</si>
  <si>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</si>
  <si>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</si>
  <si>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</si>
  <si>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</si>
  <si>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</si>
  <si>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</si>
  <si>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</si>
  <si>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</si>
  <si>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</si>
  <si>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</si>
  <si>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</si>
  <si>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</si>
  <si>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</si>
  <si>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</si>
  <si>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</si>
  <si>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</si>
  <si>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</si>
  <si>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</si>
  <si>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</si>
  <si>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</si>
  <si>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</si>
  <si>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</si>
  <si>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</si>
  <si>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</si>
  <si>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</si>
  <si>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</si>
  <si>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</si>
  <si>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</si>
  <si>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</si>
  <si>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</si>
  <si>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</si>
  <si>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</si>
  <si>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</si>
  <si>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</si>
  <si>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</si>
  <si>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</si>
  <si>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</si>
  <si>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</si>
  <si>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</si>
  <si>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</si>
  <si>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</si>
  <si>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</si>
  <si>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</si>
  <si>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</si>
  <si>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</si>
  <si>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</si>
  <si>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</si>
  <si>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</si>
  <si>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</si>
  <si>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</si>
  <si>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</si>
  <si>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</si>
  <si>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</si>
  <si>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</si>
  <si>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</si>
  <si>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</si>
  <si>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</si>
  <si>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</si>
  <si>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</si>
  <si>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</si>
  <si>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</si>
  <si>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</si>
  <si>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</si>
  <si>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</si>
  <si>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</si>
  <si>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</si>
  <si>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</si>
  <si>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</si>
  <si>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</si>
  <si>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</si>
  <si>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</si>
  <si>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</si>
  <si>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</si>
  <si>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</si>
  <si>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</si>
  <si>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</si>
  <si>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</si>
  <si>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</si>
  <si>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</si>
  <si>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</si>
  <si>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</si>
  <si>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</si>
  <si>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</si>
  <si>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</si>
  <si>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</si>
  <si>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</si>
  <si>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</si>
  <si>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</si>
  <si>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</si>
  <si>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</si>
  <si>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</si>
  <si>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</si>
  <si>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</si>
  <si>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</si>
  <si>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</si>
  <si>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</si>
  <si>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</si>
  <si>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</si>
  <si>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</si>
  <si>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</si>
  <si>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</si>
  <si>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</si>
  <si>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</si>
  <si>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</si>
  <si>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</si>
  <si>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</si>
  <si>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</si>
  <si>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</si>
  <si>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</si>
  <si>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</si>
  <si>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</si>
  <si>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</si>
  <si>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</si>
  <si>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</si>
  <si>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</si>
  <si>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</si>
  <si>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</si>
  <si>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</si>
  <si>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</si>
  <si>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</si>
  <si>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</si>
  <si>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</si>
  <si>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</si>
  <si>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</si>
  <si>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</si>
  <si>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</si>
  <si>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</si>
  <si>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</si>
  <si>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</si>
  <si>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</si>
  <si>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</si>
  <si>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</si>
  <si>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</si>
  <si>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</si>
  <si>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</si>
  <si>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</si>
  <si>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</si>
  <si>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</si>
  <si>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</si>
  <si>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</si>
  <si>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</si>
  <si>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</si>
  <si>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</si>
  <si>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</si>
  <si>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</si>
  <si>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</si>
  <si>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</si>
  <si>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</si>
  <si>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</si>
  <si>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</si>
  <si>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</si>
  <si>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</si>
  <si>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</si>
  <si>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</si>
  <si>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</si>
  <si>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</si>
  <si>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</si>
  <si>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</si>
  <si>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</si>
  <si>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</si>
  <si>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</si>
  <si>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</si>
  <si>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</si>
  <si>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</si>
  <si>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</si>
  <si>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</si>
  <si>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</si>
  <si>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</si>
  <si>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</si>
  <si>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</si>
  <si>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</si>
  <si>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</si>
  <si>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</si>
  <si>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</si>
  <si>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</si>
  <si>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</si>
  <si>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</si>
  <si>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</si>
  <si>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</si>
  <si>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</si>
  <si>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</si>
  <si>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</si>
  <si>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</si>
  <si>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</si>
  <si>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</si>
  <si>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</si>
  <si>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</si>
  <si>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</si>
  <si>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</si>
  <si>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</si>
  <si>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</si>
  <si>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</si>
  <si>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</si>
  <si>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</si>
  <si>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</si>
  <si>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</si>
  <si>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</si>
  <si>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</si>
  <si>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</si>
  <si>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</si>
  <si>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</si>
  <si>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</si>
  <si>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</si>
  <si>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</si>
  <si>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</si>
  <si>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</si>
  <si>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</si>
  <si>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</si>
  <si>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</si>
  <si>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</si>
  <si>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</si>
  <si>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</si>
  <si>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</si>
  <si>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</si>
  <si>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</si>
  <si>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</si>
  <si>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</si>
  <si>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</si>
  <si>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</si>
  <si>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</si>
  <si>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</si>
  <si>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</si>
  <si>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</si>
  <si>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</si>
  <si>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</si>
  <si>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</si>
  <si>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</si>
  <si>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</si>
  <si>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</si>
  <si>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</si>
  <si>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</si>
  <si>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</si>
  <si>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</si>
  <si>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</si>
  <si>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</si>
  <si>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</si>
  <si>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</si>
  <si>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</si>
  <si>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</si>
  <si>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</si>
  <si>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</si>
  <si>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</si>
  <si>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</si>
  <si>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</si>
  <si>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</si>
  <si>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</si>
  <si>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</si>
  <si>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</si>
  <si>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</si>
  <si>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</si>
  <si>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</si>
  <si>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</si>
  <si>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</si>
  <si>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</si>
  <si>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</si>
  <si>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</si>
  <si>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</si>
  <si>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</si>
  <si>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</si>
  <si>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</si>
  <si>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</si>
  <si>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</si>
  <si>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</si>
  <si>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</si>
  <si>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</si>
  <si>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</si>
  <si>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</si>
  <si>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</si>
  <si>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</si>
  <si>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</si>
  <si>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</si>
  <si>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</si>
  <si>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</si>
  <si>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</si>
  <si>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</si>
  <si>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</si>
  <si>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</si>
  <si>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</si>
  <si>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</si>
  <si>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</si>
  <si>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</si>
  <si>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</si>
  <si>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</si>
  <si>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</si>
  <si>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</si>
  <si>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</si>
  <si>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</si>
  <si>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</si>
  <si>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</si>
  <si>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</si>
  <si>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</si>
  <si>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</si>
  <si>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</si>
  <si>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</si>
  <si>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</si>
  <si>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</si>
  <si>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</si>
  <si>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</si>
  <si>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</si>
  <si>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</si>
  <si>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</si>
  <si>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</si>
  <si>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</si>
  <si>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</si>
  <si>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</si>
  <si>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</si>
  <si>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</si>
  <si>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</si>
  <si>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</si>
  <si>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</si>
  <si>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</si>
  <si>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</si>
  <si>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</si>
  <si>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</si>
  <si>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</si>
  <si>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</si>
  <si>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</si>
  <si>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</si>
  <si>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</si>
  <si>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</si>
  <si>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</si>
  <si>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</si>
  <si>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</si>
  <si>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</si>
  <si>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</si>
  <si>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</si>
  <si>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</si>
  <si>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</si>
  <si>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</si>
  <si>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</si>
  <si>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</si>
  <si>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</si>
  <si>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</si>
  <si>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</si>
  <si>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</si>
  <si>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</si>
  <si>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</si>
  <si>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</si>
  <si>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</si>
  <si>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</si>
  <si>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</si>
  <si>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</si>
  <si>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</si>
  <si>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</si>
  <si>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</si>
  <si>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</si>
  <si>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</si>
  <si>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</si>
  <si>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</si>
  <si>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</si>
  <si>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</si>
  <si>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</si>
  <si>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</si>
  <si>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</si>
  <si>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</si>
  <si>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</si>
  <si>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</si>
  <si>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</si>
  <si>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</si>
  <si>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</si>
  <si>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</si>
  <si>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</si>
  <si>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</si>
  <si>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</si>
  <si>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</si>
  <si>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</si>
  <si>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</si>
  <si>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</si>
  <si>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</si>
  <si>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</si>
  <si>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</si>
  <si>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</si>
  <si>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</si>
  <si>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</si>
  <si>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</si>
  <si>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</si>
  <si>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</si>
  <si>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</si>
  <si>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</si>
  <si>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</si>
  <si>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</si>
  <si>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</si>
  <si>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</si>
  <si>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</si>
  <si>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</si>
  <si>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</si>
  <si>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</si>
  <si>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</si>
  <si>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</si>
  <si>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</si>
  <si>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</si>
  <si>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</si>
  <si>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</si>
  <si>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</si>
  <si>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</si>
  <si>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</si>
  <si>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</si>
  <si>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</si>
  <si>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</si>
  <si>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</si>
  <si>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</si>
  <si>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</si>
  <si>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</si>
  <si>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</si>
  <si>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</si>
  <si>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</si>
  <si>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</si>
  <si>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</si>
  <si>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</si>
  <si>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</si>
  <si>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</si>
  <si>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</si>
  <si>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</si>
  <si>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</si>
  <si>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</si>
  <si>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</si>
  <si>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</si>
  <si>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</si>
  <si>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</si>
  <si>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</si>
  <si>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</si>
  <si>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</si>
  <si>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</si>
  <si>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</si>
  <si>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</si>
  <si>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</si>
  <si>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</si>
  <si>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</si>
  <si>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</si>
  <si>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</si>
  <si>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</si>
  <si>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</si>
  <si>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</si>
  <si>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</si>
  <si>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</si>
  <si>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</si>
  <si>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</si>
  <si>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</si>
  <si>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</si>
  <si>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</si>
  <si>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</si>
  <si>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</si>
  <si>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</si>
  <si>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</si>
  <si>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</si>
  <si>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</si>
  <si>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</si>
  <si>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</si>
  <si>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</si>
  <si>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</si>
  <si>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</si>
  <si>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</si>
  <si>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</si>
  <si>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</si>
  <si>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</si>
  <si>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</si>
  <si>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</si>
  <si>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</si>
  <si>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</si>
  <si>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</si>
  <si>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</si>
  <si>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</si>
  <si>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</si>
  <si>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</si>
  <si>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</si>
  <si>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</si>
  <si>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</si>
  <si>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</si>
  <si>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</si>
  <si>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</si>
  <si>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</si>
  <si>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</si>
  <si>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</si>
  <si>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</si>
  <si>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</si>
  <si>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</si>
  <si>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</si>
  <si>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</si>
  <si>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</si>
  <si>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</si>
  <si>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</si>
  <si>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</si>
  <si>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</si>
  <si>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</si>
  <si>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</si>
  <si>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</si>
  <si>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</si>
  <si>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</si>
  <si>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</si>
  <si>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</si>
  <si>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</si>
  <si>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</si>
  <si>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</si>
  <si>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</si>
  <si>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</si>
  <si>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</si>
  <si>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</si>
  <si>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</si>
  <si>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</si>
  <si>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</si>
  <si>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</si>
  <si>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</si>
  <si>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</si>
  <si>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</si>
  <si>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</si>
  <si>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</si>
  <si>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</si>
  <si>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</si>
  <si>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</si>
  <si>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</si>
  <si>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</si>
  <si>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</si>
  <si>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</si>
  <si>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</si>
  <si>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</si>
  <si>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</si>
  <si>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</si>
  <si>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</si>
  <si>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</si>
  <si>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</si>
  <si>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</si>
  <si>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</si>
  <si>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</si>
  <si>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</si>
  <si>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</si>
  <si>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</si>
  <si>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</si>
  <si>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</si>
  <si>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</si>
  <si>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</si>
  <si>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</si>
  <si>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</si>
  <si>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</si>
  <si>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</si>
  <si>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</si>
  <si>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</si>
  <si>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</si>
  <si>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</si>
  <si>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</si>
  <si>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</si>
  <si>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</si>
  <si>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</si>
  <si>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</si>
  <si>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</si>
  <si>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</si>
  <si>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</si>
  <si>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</si>
  <si>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</si>
  <si>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</si>
  <si>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</si>
  <si>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</si>
  <si>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</si>
  <si>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</si>
  <si>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</si>
  <si>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</si>
  <si>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</si>
  <si>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</si>
  <si>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</si>
  <si>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</si>
  <si>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</si>
  <si>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</si>
  <si>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</si>
  <si>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</si>
  <si>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</si>
  <si>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</si>
  <si>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</si>
  <si>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</si>
  <si>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</si>
  <si>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</si>
  <si>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</si>
  <si>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</si>
  <si>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</si>
  <si>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</si>
  <si>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</si>
  <si>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</si>
  <si>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</si>
  <si>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</si>
  <si>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</si>
  <si>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</si>
  <si>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</si>
  <si>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</si>
  <si>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</si>
  <si>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</si>
  <si>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</si>
  <si>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</si>
  <si>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</si>
  <si>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</si>
  <si>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</si>
  <si>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</si>
  <si>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</si>
  <si>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</si>
  <si>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</si>
  <si>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</si>
  <si>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</si>
  <si>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</si>
  <si>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</si>
  <si>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</si>
  <si>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</si>
  <si>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</si>
  <si>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</si>
  <si>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</si>
  <si>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</si>
  <si>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</si>
  <si>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</si>
  <si>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</si>
  <si>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</si>
  <si>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</si>
  <si>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</si>
  <si>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</si>
  <si>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</si>
  <si>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</si>
  <si>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</si>
  <si>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</si>
  <si>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</si>
  <si>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</si>
  <si>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</si>
  <si>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</si>
  <si>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</si>
  <si>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</si>
  <si>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</si>
  <si>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</si>
  <si>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</si>
  <si>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</si>
  <si>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</si>
  <si>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</si>
  <si>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</si>
  <si>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</si>
  <si>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</si>
  <si>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</si>
  <si>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</si>
  <si>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</si>
  <si>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</si>
  <si>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</si>
  <si>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</si>
  <si>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</si>
  <si>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</si>
  <si>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</si>
  <si>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</si>
  <si>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</si>
  <si>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</si>
  <si>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</si>
  <si>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</si>
  <si>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</si>
  <si>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</si>
  <si>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</si>
  <si>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</si>
  <si>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</si>
  <si>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</si>
  <si>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</si>
  <si>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</si>
  <si>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</si>
  <si>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</si>
  <si>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</si>
  <si>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</si>
  <si>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</si>
  <si>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</si>
  <si>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</si>
  <si>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</si>
  <si>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</si>
  <si>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</si>
  <si>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</si>
  <si>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</si>
  <si>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</si>
  <si>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</si>
  <si>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</si>
  <si>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</si>
  <si>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</si>
  <si>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</si>
  <si>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</si>
  <si>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</si>
  <si>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</si>
  <si>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</si>
  <si>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</si>
  <si>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</si>
  <si>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</si>
  <si>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</si>
  <si>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</si>
  <si>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</si>
  <si>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</si>
  <si>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</si>
  <si>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</si>
  <si>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</si>
  <si>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</si>
  <si>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</si>
  <si>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</si>
  <si>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</si>
  <si>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</si>
  <si>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</si>
  <si>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</si>
  <si>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</si>
  <si>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</si>
  <si>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</si>
  <si>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</si>
  <si>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</si>
  <si>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</si>
  <si>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</si>
  <si>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</si>
  <si>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</si>
  <si>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</si>
  <si>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</si>
  <si>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</si>
  <si>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</si>
  <si>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</si>
  <si>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</si>
  <si>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</si>
  <si>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</si>
  <si>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</si>
  <si>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</si>
  <si>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</si>
  <si>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</si>
  <si>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</si>
  <si>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</si>
  <si>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</si>
  <si>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</si>
  <si>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</si>
  <si>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</si>
  <si>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</si>
  <si>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</si>
  <si>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</si>
  <si>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</si>
  <si>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</si>
  <si>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</si>
  <si>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</si>
  <si>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</si>
  <si>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</si>
  <si>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</si>
  <si>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</si>
  <si>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</si>
  <si>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</si>
  <si>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</si>
  <si>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</si>
  <si>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</si>
  <si>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</si>
  <si>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</si>
  <si>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</si>
  <si>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</si>
  <si>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</si>
  <si>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</si>
  <si>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</si>
  <si>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</si>
  <si>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</si>
  <si>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</si>
  <si>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</si>
  <si>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</si>
  <si>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</si>
  <si>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</si>
  <si>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</si>
  <si>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</si>
  <si>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</si>
  <si>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</si>
  <si>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</si>
  <si>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</si>
  <si>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</si>
  <si>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</si>
  <si>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</si>
  <si>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</si>
  <si>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</si>
  <si>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</si>
  <si>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</si>
  <si>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</si>
  <si>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</si>
  <si>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</si>
  <si>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</si>
  <si>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</si>
  <si>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</si>
  <si>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</si>
  <si>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</si>
  <si>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</si>
  <si>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</si>
  <si>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</si>
  <si>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</si>
  <si>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</si>
  <si>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</si>
  <si>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</si>
  <si>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</si>
  <si>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</si>
  <si>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</si>
  <si>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</si>
  <si>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</si>
  <si>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</si>
  <si>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</si>
  <si>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</si>
  <si>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</si>
  <si>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</si>
  <si>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</si>
  <si>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</si>
  <si>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</si>
  <si>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</si>
  <si>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</si>
  <si>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</si>
  <si>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</si>
  <si>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</si>
  <si>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</si>
  <si>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</si>
  <si>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</si>
  <si>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</si>
  <si>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</si>
  <si>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</si>
  <si>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</si>
  <si>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</si>
  <si>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</si>
  <si>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</si>
  <si>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</si>
  <si>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</si>
  <si>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</si>
  <si>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</si>
  <si>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</si>
  <si>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</si>
  <si>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</si>
  <si>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</si>
  <si>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</si>
  <si>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</si>
  <si>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</si>
  <si>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</si>
  <si>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</si>
  <si>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</si>
  <si>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</si>
  <si>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</si>
  <si>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</si>
  <si>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</si>
  <si>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</si>
  <si>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</si>
  <si>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</si>
  <si>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</si>
  <si>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</si>
  <si>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</si>
  <si>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</si>
  <si>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</si>
  <si>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</si>
  <si>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</si>
  <si>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</si>
  <si>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</si>
  <si>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</si>
  <si>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</si>
  <si>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</si>
  <si>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</si>
  <si>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</si>
  <si>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</si>
  <si>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</si>
  <si>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</si>
  <si>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</si>
  <si>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</si>
  <si>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</si>
  <si>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</si>
  <si>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</si>
  <si>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</si>
  <si>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</si>
  <si>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</si>
  <si>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</si>
  <si>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</si>
  <si>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</si>
  <si>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</si>
  <si>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</si>
  <si>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</si>
  <si>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</si>
  <si>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</si>
  <si>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</si>
  <si>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</si>
  <si>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</si>
  <si>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</si>
  <si>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</si>
  <si>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</si>
  <si>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</si>
  <si>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</si>
  <si>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</si>
  <si>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</si>
  <si>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</si>
  <si>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</si>
  <si>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</si>
  <si>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</si>
  <si>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</si>
  <si>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</si>
  <si>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</si>
  <si>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</si>
  <si>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</si>
  <si>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</si>
  <si>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</si>
  <si>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</si>
  <si>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</si>
  <si>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</si>
  <si>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</si>
  <si>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</si>
  <si>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</si>
  <si>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</si>
  <si>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</si>
  <si>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</si>
  <si>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</si>
  <si>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</si>
  <si>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</si>
  <si>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</si>
  <si>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</si>
  <si>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</si>
  <si>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</si>
  <si>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</si>
  <si>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</si>
  <si>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</si>
  <si>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</si>
  <si>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</si>
  <si>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</si>
  <si>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</si>
  <si>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</si>
  <si>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</si>
  <si>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</si>
  <si>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</si>
  <si>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</si>
  <si>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</si>
  <si>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</si>
  <si>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</si>
  <si>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</si>
  <si>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</si>
  <si>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</si>
  <si>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</si>
  <si>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</si>
  <si>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</si>
  <si>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</si>
  <si>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</si>
  <si>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</si>
  <si>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</si>
  <si>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</si>
  <si>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</si>
  <si>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</si>
  <si>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</si>
  <si>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</si>
  <si>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</si>
  <si>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</si>
  <si>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</si>
  <si>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</si>
  <si>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</si>
  <si>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</si>
  <si>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</si>
  <si>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</si>
  <si>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</si>
  <si>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</si>
  <si>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</si>
  <si>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</si>
  <si>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</si>
  <si>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</si>
  <si>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</si>
  <si>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</si>
  <si>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</si>
  <si>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</si>
  <si>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</si>
  <si>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</si>
  <si>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</si>
  <si>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</si>
  <si>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</si>
  <si>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</si>
  <si>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</si>
  <si>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</si>
  <si>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</si>
  <si>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</si>
  <si>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</si>
  <si>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</si>
  <si>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</si>
  <si>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</si>
  <si>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</si>
  <si>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</si>
  <si>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</si>
  <si>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</si>
  <si>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</si>
  <si>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</si>
  <si>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</si>
  <si>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</si>
  <si>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</si>
  <si>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</si>
  <si>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</si>
  <si>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</si>
  <si>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</si>
  <si>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</si>
  <si>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</si>
  <si>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</si>
  <si>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</si>
  <si>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</si>
  <si>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</si>
  <si>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</si>
  <si>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</si>
  <si>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</si>
  <si>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</si>
  <si>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</si>
  <si>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</si>
  <si>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</si>
  <si>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</si>
  <si>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</si>
  <si>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</si>
  <si>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</si>
  <si>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</si>
  <si>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</si>
  <si>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</si>
  <si>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</si>
  <si>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</si>
  <si>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</si>
  <si>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</si>
  <si>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</si>
  <si>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</si>
  <si>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</si>
  <si>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</si>
  <si>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</si>
  <si>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</si>
  <si>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</si>
  <si>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</si>
  <si>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</si>
  <si>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</si>
  <si>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</si>
  <si>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</si>
  <si>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</si>
  <si>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</si>
  <si>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</si>
  <si>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</si>
  <si>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</si>
  <si>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</si>
  <si>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</si>
  <si>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</si>
  <si>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</si>
  <si>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</si>
  <si>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</si>
  <si>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</si>
  <si>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</si>
  <si>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</si>
  <si>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</si>
  <si>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</si>
  <si>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</si>
  <si>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</si>
  <si>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</si>
  <si>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</si>
  <si>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</si>
  <si>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</si>
  <si>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</si>
  <si>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</si>
  <si>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</si>
  <si>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</si>
  <si>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</si>
  <si>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</si>
  <si>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</si>
  <si>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</si>
  <si>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</si>
  <si>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</si>
  <si>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</si>
  <si>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</si>
  <si>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</si>
  <si>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</si>
  <si>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</si>
  <si>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</si>
  <si>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</si>
  <si>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</si>
  <si>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</si>
  <si>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</si>
  <si>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</si>
  <si>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</si>
  <si>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</si>
  <si>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</si>
  <si>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</si>
  <si>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</si>
  <si>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</si>
  <si>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</si>
  <si>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</si>
  <si>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</si>
  <si>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</si>
  <si>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</si>
  <si>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</si>
  <si>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</si>
  <si>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</si>
  <si>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</si>
  <si>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</si>
  <si>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</si>
  <si>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</si>
  <si>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</si>
  <si>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</si>
  <si>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</si>
  <si>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</si>
  <si>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</si>
  <si>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</si>
  <si>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</si>
  <si>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</si>
  <si>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</si>
  <si>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</si>
  <si>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</si>
  <si>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</si>
  <si>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</si>
  <si>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</si>
  <si>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</si>
  <si>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</si>
  <si>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</si>
  <si>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</si>
  <si>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</si>
  <si>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</si>
  <si>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</si>
  <si>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</si>
  <si>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</si>
  <si>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</si>
  <si>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</si>
  <si>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</si>
  <si>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</si>
  <si>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</si>
  <si>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</si>
  <si>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</si>
  <si>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</si>
  <si>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</si>
  <si>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</si>
  <si>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</si>
  <si>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</si>
  <si>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</si>
  <si>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</si>
  <si>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</si>
  <si>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</si>
  <si>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</si>
  <si>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</si>
  <si>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</si>
  <si>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</si>
  <si>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</si>
  <si>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</si>
  <si>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</si>
  <si>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</si>
  <si>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</si>
  <si>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</si>
  <si>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</si>
  <si>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</si>
  <si>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</si>
  <si>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</si>
  <si>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</si>
  <si>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</si>
  <si>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</si>
  <si>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</si>
  <si>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</si>
  <si>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</si>
  <si>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</si>
  <si>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</si>
  <si>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</si>
  <si>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</si>
  <si>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</si>
  <si>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</si>
  <si>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</si>
  <si>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</si>
  <si>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</si>
  <si>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</si>
  <si>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</si>
  <si>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</si>
  <si>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</si>
  <si>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</si>
  <si>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</si>
  <si>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</si>
  <si>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</si>
  <si>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</si>
  <si>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</si>
  <si>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</si>
  <si>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</si>
  <si>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</si>
  <si>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</si>
  <si>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</si>
  <si>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</si>
  <si>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</si>
  <si>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</si>
  <si>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</si>
  <si>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</si>
  <si>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</si>
  <si>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</si>
  <si>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</si>
  <si>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</si>
  <si>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</si>
  <si>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</si>
  <si>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</si>
  <si>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</si>
  <si>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</si>
  <si>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</si>
  <si>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</si>
  <si>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</si>
  <si>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</si>
  <si>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</si>
  <si>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</si>
  <si>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</si>
  <si>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</si>
  <si>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</si>
  <si>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</si>
  <si>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</si>
  <si>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</si>
  <si>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</si>
  <si>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</si>
  <si>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</si>
  <si>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</si>
  <si>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</si>
  <si>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</si>
  <si>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</si>
  <si>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</si>
  <si>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</si>
  <si>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</si>
  <si>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</si>
  <si>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</si>
  <si>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</si>
  <si>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</si>
  <si>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</si>
  <si>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</si>
  <si>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</si>
  <si>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</si>
  <si>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</si>
  <si>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</si>
  <si>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</si>
  <si>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</si>
  <si>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</si>
  <si>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</si>
  <si>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</si>
  <si>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</si>
  <si>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</si>
  <si>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</si>
  <si>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</si>
  <si>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</si>
  <si>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</si>
  <si>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</si>
  <si>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</si>
  <si>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</si>
  <si>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</si>
  <si>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</si>
  <si>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</si>
  <si>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</si>
  <si>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</si>
  <si>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</si>
  <si>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</si>
  <si>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</si>
  <si>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</si>
  <si>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</si>
  <si>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</si>
  <si>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</si>
  <si>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</si>
  <si>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</si>
  <si>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</si>
  <si>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</si>
  <si>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</si>
  <si>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</si>
  <si>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</si>
  <si>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</si>
  <si>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</si>
  <si>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</si>
  <si>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</si>
  <si>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</si>
  <si>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</si>
  <si>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</si>
  <si>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</si>
  <si>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</si>
  <si>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</si>
  <si>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</si>
  <si>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</si>
  <si>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</si>
  <si>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</si>
  <si>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</si>
  <si>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</si>
  <si>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</si>
  <si>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</si>
  <si>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</si>
  <si>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</si>
  <si>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</si>
  <si>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</si>
  <si>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</si>
  <si>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</si>
  <si>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</si>
  <si>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</si>
  <si>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</si>
  <si>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</si>
  <si>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</si>
  <si>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</si>
  <si>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</si>
  <si>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</si>
  <si>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</si>
  <si>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</si>
  <si>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</si>
  <si>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</si>
  <si>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</si>
  <si>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</si>
  <si>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</si>
  <si>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</si>
  <si>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</si>
  <si>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</si>
  <si>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</si>
  <si>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</si>
  <si>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</si>
  <si>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</si>
  <si>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</si>
  <si>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</si>
  <si>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</si>
  <si>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</si>
  <si>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</si>
  <si>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</si>
  <si>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</si>
  <si>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</si>
  <si>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</si>
  <si>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</si>
  <si>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</si>
  <si>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</si>
  <si>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</si>
  <si>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</si>
  <si>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</si>
  <si>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</si>
  <si>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</si>
  <si>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</si>
  <si>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</si>
  <si>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</si>
  <si>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</si>
  <si>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</si>
  <si>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</si>
  <si>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</si>
  <si>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</si>
  <si>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</si>
  <si>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</si>
  <si>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</si>
  <si>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</si>
  <si>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</si>
  <si>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</si>
  <si>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</si>
  <si>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</si>
  <si>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</si>
  <si>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</si>
  <si>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</si>
  <si>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</si>
  <si>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</si>
  <si>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</si>
  <si>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</si>
  <si>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</si>
  <si>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</si>
  <si>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</si>
  <si>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</si>
  <si>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</si>
  <si>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</si>
  <si>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</si>
  <si>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</si>
  <si>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</si>
  <si>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</si>
  <si>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</si>
  <si>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</si>
  <si>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</si>
  <si>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</si>
  <si>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</si>
  <si>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</si>
  <si>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</si>
  <si>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</si>
  <si>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</si>
  <si>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</si>
  <si>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</si>
  <si>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</si>
  <si>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</si>
  <si>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</si>
  <si>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</si>
  <si>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</si>
  <si>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</si>
  <si>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</si>
  <si>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</si>
  <si>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</si>
  <si>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</si>
  <si>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</si>
  <si>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</si>
  <si>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</si>
  <si>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</si>
  <si>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</si>
  <si>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</si>
  <si>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</si>
  <si>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</si>
  <si>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</si>
  <si>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</si>
  <si>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</si>
  <si>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</si>
  <si>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</si>
  <si>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</si>
  <si>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</si>
  <si>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</si>
  <si>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</si>
  <si>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</si>
  <si>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</si>
  <si>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</si>
  <si>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</si>
  <si>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</si>
  <si>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</si>
  <si>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</si>
  <si>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</si>
  <si>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</si>
  <si>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</si>
  <si>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</si>
  <si>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</si>
  <si>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</si>
  <si>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</si>
  <si>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</si>
  <si>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</si>
  <si>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</si>
  <si>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</si>
  <si>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</si>
  <si>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</si>
  <si>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</si>
  <si>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</si>
  <si>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</si>
  <si>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</si>
  <si>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</si>
  <si>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</si>
  <si>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</si>
  <si>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</si>
  <si>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</si>
  <si>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</si>
  <si>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</si>
  <si>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</si>
  <si>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</si>
  <si>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</si>
  <si>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</si>
  <si>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</si>
  <si>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</si>
  <si>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</si>
  <si>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</si>
  <si>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</si>
  <si>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</si>
  <si>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</si>
  <si>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</si>
  <si>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</si>
  <si>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</si>
  <si>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</si>
  <si>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</si>
  <si>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</si>
  <si>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</si>
  <si>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</si>
  <si>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</si>
  <si>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</si>
  <si>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</si>
  <si>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</si>
  <si>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</si>
  <si>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</si>
  <si>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</si>
  <si>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</si>
  <si>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</si>
  <si>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</si>
  <si>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</si>
  <si>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</si>
  <si>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</si>
  <si>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</si>
  <si>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</si>
  <si>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</si>
  <si>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</si>
  <si>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</si>
  <si>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</si>
  <si>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</si>
  <si>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</si>
  <si>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</si>
  <si>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</si>
  <si>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</si>
  <si>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</si>
  <si>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</si>
  <si>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</si>
  <si>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</si>
  <si>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</si>
  <si>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</si>
  <si>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</si>
  <si>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</si>
  <si>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</si>
  <si>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</si>
  <si>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</si>
  <si>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</si>
  <si>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</si>
  <si>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</si>
  <si>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</si>
  <si>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</si>
  <si>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</si>
  <si>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</si>
  <si>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</si>
  <si>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</si>
  <si>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</si>
  <si>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</si>
  <si>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</si>
  <si>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</si>
  <si>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</si>
  <si>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</si>
  <si>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</si>
  <si>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</si>
  <si>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</si>
  <si>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</si>
  <si>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</si>
  <si>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</si>
  <si>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</si>
  <si>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</si>
  <si>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</si>
  <si>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</si>
  <si>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</si>
  <si>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</si>
  <si>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</si>
  <si>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</si>
  <si>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</si>
  <si>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</si>
  <si>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</si>
  <si>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</si>
  <si>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</si>
  <si>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</si>
  <si>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</si>
  <si>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</si>
  <si>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</si>
  <si>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</si>
  <si>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</si>
  <si>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</si>
  <si>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</si>
  <si>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</si>
  <si>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</si>
  <si>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</si>
  <si>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</si>
  <si>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</si>
  <si>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</si>
  <si>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</si>
  <si>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</si>
  <si>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</si>
  <si>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</si>
  <si>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</si>
  <si>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</si>
  <si>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</si>
  <si>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</si>
  <si>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</si>
  <si>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</si>
  <si>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</si>
  <si>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</si>
  <si>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</si>
  <si>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</si>
  <si>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</si>
  <si>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</si>
  <si>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</si>
  <si>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</si>
  <si>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</si>
  <si>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</si>
  <si>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</si>
  <si>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</si>
  <si>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</si>
  <si>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</si>
  <si>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</si>
  <si>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</si>
  <si>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</si>
  <si>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</si>
  <si>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</si>
  <si>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</si>
  <si>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</si>
  <si>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</si>
  <si>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</si>
  <si>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</si>
  <si>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</si>
  <si>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</si>
  <si>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</si>
  <si>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</si>
  <si>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</si>
  <si>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</si>
  <si>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</si>
  <si>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</si>
  <si>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</si>
  <si>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</si>
  <si>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</si>
  <si>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</si>
  <si>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</si>
  <si>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</si>
  <si>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</si>
  <si>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</si>
  <si>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</si>
  <si>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</si>
  <si>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</si>
  <si>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</si>
  <si>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</si>
  <si>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</si>
  <si>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</si>
  <si>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</si>
  <si>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</si>
  <si>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</si>
  <si>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</si>
  <si>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</si>
  <si>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</si>
  <si>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</si>
  <si>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</si>
  <si>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</si>
  <si>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</si>
  <si>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</si>
  <si>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</si>
  <si>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</si>
  <si>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</si>
  <si>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</si>
  <si>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</si>
  <si>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</si>
  <si>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</si>
  <si>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</si>
  <si>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</si>
  <si>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</si>
  <si>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</si>
  <si>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</si>
  <si>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</si>
  <si>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</si>
  <si>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</si>
  <si>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</si>
  <si>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</si>
  <si>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</si>
  <si>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</si>
  <si>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</si>
  <si>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</si>
  <si>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</si>
  <si>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</si>
  <si>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</si>
  <si>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</si>
  <si>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</si>
  <si>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</si>
  <si>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</si>
  <si>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</si>
  <si>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</si>
  <si>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</si>
  <si>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</si>
  <si>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</si>
  <si>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</si>
  <si>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</si>
  <si>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</si>
  <si>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</si>
  <si>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</si>
  <si>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</si>
  <si>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</si>
  <si>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</si>
  <si>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</si>
  <si>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</si>
  <si>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</si>
  <si>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</si>
  <si>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</si>
  <si>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</si>
  <si>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</si>
  <si>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</si>
  <si>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</si>
  <si>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</si>
  <si>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</si>
  <si>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</si>
  <si>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</si>
  <si>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</si>
  <si>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</si>
  <si>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</si>
  <si>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</si>
  <si>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</si>
  <si>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</si>
  <si>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</si>
  <si>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</si>
  <si>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</si>
  <si>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</si>
  <si>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</si>
  <si>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</si>
  <si>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</si>
  <si>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</si>
  <si>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</si>
  <si>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</si>
  <si>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</si>
  <si>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</si>
  <si>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</si>
  <si>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</si>
  <si>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</si>
  <si>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</si>
  <si>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</si>
  <si>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</si>
  <si>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</si>
  <si>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</si>
  <si>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</si>
  <si>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</si>
  <si>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</si>
  <si>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</si>
  <si>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</si>
  <si>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</si>
  <si>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</si>
  <si>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</si>
  <si>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</si>
  <si>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</si>
  <si>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</si>
  <si>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</si>
  <si>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</si>
  <si>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</si>
  <si>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</si>
  <si>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</si>
  <si>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</si>
  <si>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</si>
  <si>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</si>
  <si>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</si>
  <si>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</si>
  <si>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</si>
  <si>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</si>
  <si>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</si>
  <si>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</si>
  <si>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</si>
  <si>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</si>
  <si>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</si>
  <si>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</si>
  <si>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</si>
  <si>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</si>
  <si>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</si>
  <si>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</si>
  <si>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</si>
  <si>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</si>
  <si>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</si>
  <si>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</si>
  <si>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</si>
  <si>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</si>
  <si>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</si>
  <si>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</si>
  <si>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</si>
  <si>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</si>
  <si>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</si>
  <si>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</si>
  <si>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</si>
  <si>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</si>
  <si>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</si>
  <si>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</si>
  <si>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</si>
  <si>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</si>
  <si>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</si>
  <si>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</si>
  <si>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</si>
  <si>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</si>
  <si>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</si>
  <si>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</si>
  <si>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</si>
  <si>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</si>
  <si>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</si>
  <si>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</si>
  <si>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</si>
  <si>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</si>
  <si>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</si>
  <si>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</si>
  <si>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</si>
  <si>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</si>
  <si>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</si>
  <si>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</si>
  <si>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</si>
  <si>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</si>
  <si>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</si>
  <si>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</si>
  <si>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</si>
  <si>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</si>
  <si>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</si>
  <si>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</si>
  <si>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</si>
  <si>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</si>
  <si>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</si>
  <si>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</si>
  <si>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</si>
  <si>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</si>
  <si>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</si>
  <si>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</si>
  <si>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</si>
  <si>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</si>
  <si>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</si>
  <si>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</si>
  <si>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</si>
  <si>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</si>
  <si>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</si>
  <si>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</si>
  <si>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</si>
  <si>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</si>
  <si>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</si>
  <si>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</si>
  <si>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</si>
  <si>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</si>
  <si>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</si>
  <si>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</si>
  <si>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</si>
  <si>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</si>
  <si>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</si>
  <si>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</si>
  <si>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</si>
  <si>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</si>
  <si>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</si>
  <si>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</si>
  <si>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</si>
  <si>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</si>
  <si>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</si>
  <si>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</si>
  <si>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</si>
  <si>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</si>
  <si>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</si>
  <si>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</si>
  <si>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</si>
  <si>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</si>
  <si>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</si>
  <si>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</si>
  <si>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</si>
  <si>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</si>
  <si>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</si>
  <si>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</si>
  <si>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</si>
  <si>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</si>
  <si>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</si>
  <si>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</si>
  <si>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</si>
  <si>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</si>
  <si>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</si>
  <si>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</si>
  <si>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</si>
  <si>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</si>
  <si>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</si>
  <si>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</si>
  <si>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</si>
  <si>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</si>
  <si>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</si>
  <si>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</si>
  <si>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</si>
  <si>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</si>
  <si>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</si>
  <si>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</si>
  <si>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</si>
  <si>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</si>
  <si>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</si>
  <si>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</si>
  <si>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</si>
  <si>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</si>
  <si>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</si>
  <si>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</si>
  <si>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</si>
  <si>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</si>
  <si>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</si>
  <si>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</si>
  <si>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</si>
  <si>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</si>
  <si>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</si>
  <si>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</si>
  <si>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</si>
  <si>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</si>
  <si>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</si>
  <si>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</si>
  <si>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</si>
  <si>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</si>
  <si>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</si>
  <si>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</si>
  <si>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</si>
  <si>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</si>
  <si>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</si>
  <si>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</si>
  <si>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</si>
  <si>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</si>
  <si>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</si>
  <si>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</si>
  <si>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</si>
  <si>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</si>
  <si>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</si>
  <si>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</si>
  <si>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</si>
  <si>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</si>
  <si>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</si>
  <si>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</si>
  <si>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</si>
  <si>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</si>
  <si>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</si>
  <si>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</si>
  <si>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</si>
  <si>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</si>
  <si>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</si>
  <si>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</si>
  <si>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</si>
  <si>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</si>
  <si>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</si>
  <si>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</si>
  <si>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</si>
  <si>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</si>
  <si>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</si>
  <si>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</si>
  <si>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</si>
  <si>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</si>
  <si>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</si>
  <si>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</si>
  <si>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</si>
  <si>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</si>
  <si>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</si>
  <si>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</si>
  <si>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</si>
  <si>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</si>
  <si>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</si>
  <si>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</si>
  <si>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</si>
  <si>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</si>
  <si>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</si>
  <si>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</si>
  <si>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</si>
  <si>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</si>
  <si>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</si>
  <si>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</si>
  <si>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</si>
  <si>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</si>
  <si>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</si>
  <si>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</si>
  <si>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</si>
  <si>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</si>
  <si>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</si>
  <si>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</si>
  <si>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</si>
  <si>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</si>
  <si>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</si>
  <si>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</si>
  <si>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</si>
  <si>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</si>
  <si>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</si>
  <si>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</si>
  <si>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</si>
  <si>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</si>
  <si>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</si>
  <si>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</si>
  <si>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</si>
  <si>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</si>
  <si>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</si>
  <si>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</si>
  <si>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</si>
  <si>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</si>
  <si>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</si>
  <si>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</si>
  <si>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</si>
  <si>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</si>
  <si>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</si>
  <si>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</si>
  <si>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</si>
  <si>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</si>
  <si>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</si>
  <si>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</si>
  <si>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</si>
  <si>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</si>
  <si>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</si>
  <si>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</si>
  <si>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</si>
  <si>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</si>
  <si>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</si>
  <si>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</si>
  <si>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</si>
  <si>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</si>
  <si>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</si>
  <si>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</si>
  <si>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</si>
  <si>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</si>
  <si>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</si>
  <si>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</si>
  <si>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</si>
  <si>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</si>
  <si>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</si>
  <si>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</si>
  <si>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</si>
  <si>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</si>
  <si>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</si>
  <si>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</si>
  <si>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</si>
  <si>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</si>
  <si>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</si>
  <si>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</si>
  <si>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</si>
  <si>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</si>
  <si>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</si>
  <si>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</si>
  <si>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</si>
  <si>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</si>
  <si>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</si>
  <si>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</si>
  <si>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</si>
  <si>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</si>
  <si>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</si>
  <si>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</si>
  <si>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</si>
  <si>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</si>
  <si>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</si>
  <si>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</si>
  <si>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</si>
  <si>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</si>
  <si>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</si>
  <si>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</si>
  <si>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</si>
  <si>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</si>
  <si>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</si>
  <si>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</si>
  <si>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</si>
  <si>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</si>
  <si>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</si>
  <si>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</si>
  <si>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</si>
  <si>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</si>
  <si>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</si>
  <si>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</si>
  <si>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</si>
  <si>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</si>
  <si>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</si>
  <si>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</si>
  <si>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</si>
  <si>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</si>
  <si>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</si>
  <si>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</si>
  <si>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</si>
  <si>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</si>
  <si>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</si>
  <si>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</si>
  <si>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</si>
  <si>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</si>
  <si>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</si>
  <si>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</si>
  <si>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</si>
  <si>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</si>
  <si>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</si>
  <si>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</si>
  <si>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</si>
  <si>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</si>
  <si>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</si>
  <si>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</si>
  <si>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</si>
  <si>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</si>
  <si>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</si>
  <si>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</si>
  <si>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</si>
  <si>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</si>
  <si>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</si>
  <si>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</si>
  <si>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</si>
  <si>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</si>
  <si>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</si>
  <si>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</si>
  <si>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</si>
  <si>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</si>
  <si>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</si>
  <si>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</si>
  <si>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</si>
  <si>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</si>
  <si>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</si>
  <si>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</si>
  <si>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</si>
  <si>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</si>
  <si>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</si>
  <si>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</si>
  <si>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</si>
  <si>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</si>
  <si>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</si>
  <si>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</si>
  <si>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</si>
  <si>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</si>
  <si>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</si>
  <si>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</si>
  <si>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</si>
  <si>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</si>
  <si>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</si>
  <si>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</si>
  <si>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</si>
  <si>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</si>
  <si>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</si>
  <si>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</si>
  <si>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</si>
  <si>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</si>
  <si>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</si>
  <si>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</si>
  <si>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</si>
  <si>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</si>
  <si>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</si>
  <si>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</si>
  <si>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</si>
  <si>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</si>
  <si>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</si>
  <si>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</si>
  <si>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</si>
  <si>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</si>
  <si>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</si>
  <si>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</si>
  <si>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</si>
  <si>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</si>
  <si>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</si>
  <si>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</si>
  <si>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</si>
  <si>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</si>
  <si>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</si>
  <si>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</si>
  <si>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</si>
  <si>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</si>
  <si>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</si>
  <si>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</si>
  <si>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</si>
  <si>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</si>
  <si>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</si>
  <si>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</si>
  <si>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</si>
  <si>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</si>
  <si>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</si>
  <si>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</si>
  <si>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</si>
  <si>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</si>
  <si>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</si>
  <si>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</si>
  <si>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</si>
  <si>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</si>
  <si>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</si>
  <si>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</si>
  <si>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</si>
  <si>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</si>
  <si>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</si>
  <si>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</si>
  <si>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</si>
  <si>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</si>
  <si>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</si>
  <si>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</si>
  <si>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</si>
  <si>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</si>
  <si>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</si>
  <si>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</si>
  <si>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</si>
  <si>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</si>
  <si>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</si>
  <si>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</si>
  <si>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</si>
  <si>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</si>
  <si>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</si>
  <si>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</si>
  <si>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</si>
  <si>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</si>
  <si>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</si>
  <si>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</si>
  <si>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</si>
  <si>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</si>
  <si>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</si>
  <si>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</si>
  <si>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</si>
  <si>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</si>
  <si>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</si>
  <si>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</si>
  <si>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</si>
  <si>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</si>
  <si>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</si>
  <si>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</si>
  <si>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</si>
  <si>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</si>
  <si>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</si>
  <si>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</si>
  <si>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</si>
  <si>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</si>
  <si>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</si>
  <si>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</si>
  <si>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</si>
  <si>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</si>
  <si>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</si>
  <si>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</si>
  <si>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</si>
  <si>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</si>
  <si>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</si>
  <si>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</si>
  <si>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</si>
  <si>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</si>
  <si>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</si>
  <si>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</si>
  <si>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</si>
  <si>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</si>
  <si>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</si>
  <si>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</si>
  <si>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</si>
  <si>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</si>
  <si>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</si>
  <si>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</si>
  <si>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</si>
  <si>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</si>
  <si>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</si>
  <si>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</si>
  <si>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</si>
  <si>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</si>
  <si>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</si>
  <si>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</si>
  <si>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</si>
  <si>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</si>
  <si>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</si>
  <si>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</si>
  <si>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</si>
  <si>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</si>
  <si>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</si>
  <si>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</si>
  <si>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</si>
  <si>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</si>
  <si>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</si>
  <si>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</si>
  <si>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</si>
  <si>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</si>
  <si>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</si>
  <si>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</si>
  <si>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</si>
  <si>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</si>
  <si>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</si>
  <si>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</si>
  <si>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</si>
  <si>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</si>
  <si>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</si>
  <si>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</si>
  <si>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</si>
  <si>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</si>
  <si>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</si>
  <si>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</si>
  <si>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</si>
  <si>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</si>
  <si>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</si>
  <si>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</si>
  <si>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</si>
  <si>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</si>
  <si>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</si>
  <si>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</si>
  <si>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</si>
  <si>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</si>
  <si>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</si>
  <si>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</si>
  <si>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</si>
  <si>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</si>
  <si>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</si>
  <si>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</si>
  <si>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</si>
  <si>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</si>
  <si>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</si>
  <si>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</si>
  <si>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</si>
  <si>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</si>
  <si>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</si>
  <si>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</si>
  <si>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</si>
  <si>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</si>
  <si>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</si>
  <si>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</si>
  <si>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</si>
  <si>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</si>
  <si>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</si>
  <si>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</si>
  <si>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</si>
  <si>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</si>
  <si>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</si>
  <si>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</si>
  <si>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</si>
  <si>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</si>
  <si>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</si>
  <si>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</si>
  <si>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</si>
  <si>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</si>
  <si>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</si>
  <si>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</si>
  <si>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</si>
  <si>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</si>
  <si>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</si>
  <si>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</si>
  <si>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</si>
  <si>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</si>
  <si>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</si>
  <si>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</si>
  <si>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</si>
  <si>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</si>
  <si>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</si>
  <si>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</si>
  <si>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</si>
  <si>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</si>
  <si>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</si>
  <si>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</si>
  <si>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</si>
  <si>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</si>
  <si>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</si>
  <si>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</si>
  <si>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</si>
  <si>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</si>
  <si>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</si>
  <si>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</si>
  <si>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</si>
  <si>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</si>
  <si>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</si>
  <si>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</si>
  <si>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</si>
  <si>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</si>
  <si>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</si>
  <si>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</si>
  <si>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</si>
  <si>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</si>
  <si>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</si>
  <si>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</si>
  <si>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</si>
  <si>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</si>
  <si>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</si>
  <si>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</si>
  <si>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</si>
  <si>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</si>
  <si>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</si>
  <si>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</si>
  <si>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</si>
  <si>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</si>
  <si>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</si>
  <si>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</si>
  <si>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</si>
  <si>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</si>
  <si>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</si>
  <si>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</si>
  <si>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</si>
  <si>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</si>
  <si>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</si>
  <si>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</si>
  <si>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</si>
  <si>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</si>
  <si>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</si>
  <si>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</si>
  <si>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</si>
  <si>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</si>
  <si>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</si>
  <si>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</si>
  <si>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</si>
  <si>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</si>
  <si>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</si>
  <si>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</si>
  <si>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</si>
  <si>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</si>
  <si>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</si>
  <si>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</si>
  <si>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</si>
  <si>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</si>
  <si>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</si>
  <si>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</si>
  <si>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</si>
  <si>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</si>
  <si>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</si>
  <si>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</si>
  <si>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</si>
  <si>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</si>
  <si>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</si>
  <si>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</si>
  <si>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</si>
  <si>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</si>
  <si>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</si>
  <si>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</si>
  <si>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</si>
  <si>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</si>
  <si>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</si>
  <si>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</si>
  <si>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</si>
  <si>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</si>
  <si>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</si>
  <si>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</si>
  <si>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</si>
  <si>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</si>
  <si>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</si>
  <si>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</si>
  <si>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</si>
  <si>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</si>
  <si>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</si>
  <si>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</si>
  <si>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</si>
  <si>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</si>
  <si>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</si>
  <si>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</si>
  <si>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</si>
  <si>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</si>
  <si>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</si>
  <si>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</si>
  <si>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</si>
  <si>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</si>
  <si>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</si>
  <si>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</si>
  <si>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</si>
  <si>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</si>
  <si>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</si>
  <si>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</si>
  <si>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</si>
  <si>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</si>
  <si>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</si>
  <si>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</si>
  <si>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</si>
  <si>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</si>
  <si>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</si>
  <si>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</si>
  <si>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</si>
  <si>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</si>
  <si>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</si>
  <si>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</si>
  <si>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</si>
  <si>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</si>
  <si>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</si>
  <si>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</si>
  <si>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</si>
  <si>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</si>
  <si>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</si>
  <si>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</si>
  <si>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</si>
  <si>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</si>
  <si>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</si>
  <si>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</si>
  <si>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</si>
  <si>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</si>
  <si>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</si>
  <si>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</si>
  <si>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</si>
  <si>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</si>
  <si>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</si>
  <si>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</si>
  <si>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</si>
  <si>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</si>
  <si>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</si>
  <si>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</si>
  <si>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</si>
  <si>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</si>
  <si>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</si>
  <si>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</si>
  <si>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</si>
  <si>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</si>
  <si>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</si>
  <si>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</si>
  <si>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</si>
  <si>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</si>
  <si>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</si>
  <si>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</si>
  <si>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</si>
  <si>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</si>
  <si>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</si>
  <si>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</si>
  <si>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</si>
  <si>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</si>
  <si>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</si>
  <si>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</si>
  <si>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</si>
  <si>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</si>
  <si>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</si>
  <si>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</si>
  <si>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</si>
  <si>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</si>
  <si>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</si>
  <si>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</si>
  <si>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</si>
  <si>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</si>
  <si>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</si>
  <si>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</si>
  <si>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</si>
  <si>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</si>
  <si>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</si>
  <si>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</si>
  <si>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</si>
  <si>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</si>
  <si>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</si>
  <si>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</si>
  <si>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</si>
  <si>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</si>
  <si>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</si>
  <si>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</si>
  <si>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</si>
  <si>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</si>
  <si>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</si>
  <si>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</si>
  <si>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</si>
  <si>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</si>
  <si>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</si>
  <si>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</si>
  <si>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</si>
  <si>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</si>
  <si>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</si>
  <si>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</si>
  <si>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</si>
  <si>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</si>
  <si>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</si>
  <si>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</si>
  <si>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</si>
  <si>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</si>
  <si>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</si>
  <si>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</si>
  <si>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</si>
  <si>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</si>
  <si>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</si>
  <si>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</si>
  <si>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</si>
  <si>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</si>
  <si>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</si>
  <si>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</si>
  <si>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</si>
  <si>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</si>
  <si>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</si>
  <si>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</si>
  <si>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</si>
  <si>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</si>
  <si>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</si>
  <si>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</si>
  <si>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</si>
  <si>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</si>
  <si>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</si>
  <si>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</si>
  <si>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</si>
  <si>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</si>
  <si>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</si>
  <si>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</si>
  <si>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</si>
  <si>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</si>
  <si>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</si>
  <si>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</si>
  <si>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</si>
  <si>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</si>
  <si>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</si>
  <si>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</si>
  <si>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</si>
  <si>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</si>
  <si>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</si>
  <si>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</si>
  <si>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</si>
  <si>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</si>
  <si>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</si>
  <si>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</si>
  <si>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</si>
  <si>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</si>
  <si>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</si>
  <si>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</si>
  <si>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</si>
  <si>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</si>
  <si>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</si>
  <si>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</si>
  <si>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</si>
  <si>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</si>
  <si>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</si>
  <si>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</si>
  <si>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</si>
  <si>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</si>
  <si>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</si>
  <si>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</si>
  <si>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</si>
  <si>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</si>
  <si>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</si>
  <si>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</si>
  <si>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</si>
  <si>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</si>
  <si>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</si>
  <si>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</si>
  <si>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</si>
  <si>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</si>
  <si>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</si>
  <si>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</si>
  <si>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</si>
  <si>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</si>
  <si>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</si>
  <si>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</si>
  <si>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</si>
  <si>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</si>
  <si>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</si>
  <si>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</si>
  <si>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</si>
  <si>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</si>
  <si>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</si>
  <si>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</si>
  <si>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</si>
  <si>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</si>
  <si>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</si>
  <si>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</si>
  <si>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</si>
  <si>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</si>
  <si>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</si>
  <si>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</si>
  <si>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</si>
  <si>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</si>
  <si>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</si>
  <si>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</si>
  <si>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</si>
  <si>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</si>
  <si>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</si>
  <si>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</si>
  <si>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</si>
  <si>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</si>
  <si>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</si>
  <si>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</si>
  <si>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</si>
  <si>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</si>
  <si>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</si>
  <si>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</si>
  <si>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</si>
  <si>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</si>
  <si>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</si>
  <si>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</si>
  <si>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</si>
  <si>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</si>
  <si>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</si>
  <si>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</si>
  <si>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</si>
  <si>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</si>
  <si>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</si>
  <si>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</si>
  <si>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</si>
  <si>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</si>
  <si>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</si>
  <si>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</si>
  <si>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</si>
  <si>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</si>
  <si>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</si>
  <si>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</si>
  <si>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</si>
  <si>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</si>
  <si>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</si>
  <si>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</si>
  <si>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</si>
  <si>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</si>
  <si>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</si>
  <si>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</si>
  <si>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</si>
  <si>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</si>
  <si>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</si>
  <si>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</si>
  <si>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</si>
  <si>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</si>
  <si>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</si>
  <si>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</si>
  <si>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</si>
  <si>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</si>
  <si>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</si>
  <si>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</si>
  <si>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</si>
  <si>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</si>
  <si>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</si>
  <si>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</si>
  <si>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</si>
  <si>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</si>
  <si>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</si>
  <si>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</si>
  <si>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</si>
  <si>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</si>
  <si>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</si>
  <si>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</si>
  <si>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</si>
  <si>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</si>
  <si>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</si>
  <si>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</si>
  <si>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</si>
  <si>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</si>
  <si>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</si>
  <si>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</si>
  <si>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</si>
  <si>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</si>
  <si>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</si>
  <si>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</si>
  <si>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</si>
  <si>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</si>
  <si>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</si>
  <si>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</si>
  <si>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</si>
  <si>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</si>
  <si>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</si>
  <si>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</si>
  <si>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</si>
  <si>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</si>
  <si>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</si>
  <si>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</si>
  <si>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</si>
  <si>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</si>
  <si>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</si>
  <si>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</si>
  <si>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</si>
  <si>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</si>
  <si>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</si>
  <si>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</si>
  <si>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</si>
  <si>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</si>
  <si>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</si>
  <si>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</si>
  <si>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</si>
  <si>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</si>
  <si>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</si>
  <si>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</si>
  <si>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</si>
  <si>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</si>
  <si>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</si>
  <si>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</si>
  <si>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</si>
  <si>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</si>
  <si>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</si>
  <si>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</si>
  <si>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</si>
  <si>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</si>
  <si>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</si>
  <si>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</si>
  <si>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</si>
  <si>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</si>
  <si>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</si>
  <si>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</si>
  <si>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</si>
  <si>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</si>
  <si>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</si>
  <si>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</si>
  <si>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</si>
  <si>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</si>
  <si>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</si>
  <si>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</si>
  <si>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</si>
  <si>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</si>
  <si>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</si>
  <si>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</si>
  <si>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</si>
  <si>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</si>
  <si>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</si>
  <si>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</si>
  <si>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</si>
  <si>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</si>
  <si>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</si>
  <si>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</si>
  <si>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</si>
  <si>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</si>
  <si>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</si>
  <si>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</si>
  <si>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</si>
  <si>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</si>
  <si>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</si>
  <si>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</si>
  <si>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</si>
  <si>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</si>
  <si>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</si>
  <si>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</si>
  <si>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</si>
  <si>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</si>
  <si>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</si>
  <si>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</si>
  <si>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</si>
  <si>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</si>
  <si>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</si>
  <si>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</si>
  <si>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</si>
  <si>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</si>
  <si>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</si>
  <si>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</si>
  <si>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</si>
  <si>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</si>
  <si>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</si>
  <si>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</si>
  <si>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</si>
  <si>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</si>
  <si>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</si>
  <si>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</si>
  <si>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</si>
  <si>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</si>
  <si>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</si>
  <si>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</si>
  <si>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</si>
  <si>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</si>
  <si>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</si>
  <si>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</si>
  <si>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</si>
  <si>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</si>
  <si>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</si>
  <si>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</si>
  <si>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</si>
  <si>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</si>
  <si>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</si>
  <si>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</si>
  <si>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</si>
  <si>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</si>
  <si>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</si>
  <si>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</si>
  <si>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</si>
  <si>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</si>
  <si>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</si>
  <si>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</si>
  <si>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</si>
  <si>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</si>
  <si>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</si>
  <si>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</si>
  <si>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</si>
  <si>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</si>
  <si>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</si>
  <si>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</si>
  <si>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</si>
  <si>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</si>
  <si>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</si>
  <si>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</si>
  <si>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</si>
  <si>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</si>
  <si>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</si>
  <si>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</si>
  <si>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</si>
  <si>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</si>
  <si>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</si>
  <si>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</si>
  <si>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</si>
  <si>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</si>
  <si>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</si>
  <si>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</si>
  <si>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</si>
  <si>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</si>
  <si>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</si>
  <si>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</si>
  <si>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</si>
  <si>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</si>
  <si>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</si>
  <si>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</si>
  <si>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</si>
  <si>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</si>
  <si>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</si>
  <si>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</si>
  <si>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</si>
  <si>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</si>
  <si>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</si>
  <si>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</si>
  <si>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</si>
  <si>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</si>
  <si>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</si>
  <si>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</si>
  <si>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</si>
  <si>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</si>
  <si>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</si>
  <si>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</si>
  <si>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</si>
  <si>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</si>
  <si>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</si>
  <si>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</si>
  <si>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</si>
  <si>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</si>
  <si>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</si>
  <si>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</si>
  <si>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</si>
  <si>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</si>
  <si>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</si>
  <si>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</si>
  <si>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</si>
  <si>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</si>
  <si>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</si>
  <si>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</si>
  <si>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</si>
  <si>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</si>
  <si>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</si>
  <si>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</si>
  <si>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</si>
  <si>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</si>
  <si>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</si>
  <si>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</si>
  <si>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</si>
  <si>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</si>
  <si>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</si>
  <si>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</si>
  <si>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</si>
  <si>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</si>
  <si>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</si>
  <si>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</si>
  <si>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</si>
  <si>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</si>
  <si>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</si>
  <si>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</si>
  <si>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</si>
  <si>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</si>
  <si>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</si>
  <si>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</si>
  <si>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</si>
  <si>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</si>
  <si>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</si>
  <si>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</si>
  <si>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</si>
  <si>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</si>
  <si>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</si>
  <si>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</si>
  <si>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</si>
  <si>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</si>
  <si>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</si>
  <si>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</si>
  <si>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</si>
  <si>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</si>
  <si>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</si>
  <si>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</si>
  <si>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</si>
  <si>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</si>
  <si>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</si>
  <si>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</si>
  <si>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</si>
  <si>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</si>
  <si>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</si>
  <si>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</si>
  <si>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</si>
  <si>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</si>
  <si>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</si>
  <si>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</si>
  <si>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</si>
  <si>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</si>
  <si>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</si>
  <si>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</si>
  <si>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</si>
  <si>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</si>
  <si>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</si>
  <si>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</si>
  <si>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</si>
  <si>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</si>
  <si>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</si>
  <si>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</si>
  <si>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</si>
  <si>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</si>
  <si>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</si>
  <si>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</si>
  <si>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</si>
  <si>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</si>
  <si>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</si>
  <si>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</si>
  <si>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</si>
  <si>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</si>
  <si>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</si>
  <si>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</si>
  <si>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</si>
  <si>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</si>
  <si>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</si>
  <si>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</si>
  <si>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</si>
  <si>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</si>
  <si>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</si>
  <si>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</si>
  <si>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</si>
  <si>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</si>
  <si>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</si>
  <si>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</si>
  <si>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</si>
  <si>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</si>
  <si>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</si>
  <si>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</si>
  <si>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</si>
  <si>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</si>
  <si>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</si>
  <si>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</si>
  <si>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</si>
  <si>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</si>
  <si>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</si>
  <si>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</si>
  <si>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</si>
  <si>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</si>
  <si>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</si>
  <si>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</si>
  <si>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</si>
  <si>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</si>
  <si>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</si>
  <si>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</si>
  <si>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</si>
  <si>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</si>
  <si>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</si>
  <si>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</si>
  <si>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</si>
  <si>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</si>
  <si>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</si>
  <si>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</si>
  <si>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</si>
  <si>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</si>
  <si>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</si>
  <si>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</si>
  <si>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</si>
  <si>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</si>
  <si>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</si>
  <si>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</si>
  <si>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</si>
  <si>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</si>
  <si>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</si>
  <si>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</si>
  <si>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</si>
  <si>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</si>
  <si>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</si>
  <si>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</si>
  <si>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</si>
  <si>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</si>
  <si>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</si>
  <si>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</si>
  <si>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</si>
  <si>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</si>
  <si>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</si>
  <si>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</si>
  <si>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</si>
  <si>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</si>
  <si>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</si>
  <si>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</si>
  <si>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</si>
  <si>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</si>
  <si>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</si>
  <si>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</si>
  <si>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</si>
  <si>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</si>
  <si>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</si>
  <si>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</si>
  <si>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</si>
  <si>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</si>
  <si>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</si>
  <si>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</si>
  <si>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</si>
  <si>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</si>
  <si>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</si>
  <si>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</si>
  <si>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</si>
  <si>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</si>
  <si>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</si>
  <si>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</si>
  <si>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</si>
  <si>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</si>
  <si>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</si>
  <si>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</si>
  <si>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</si>
  <si>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</si>
  <si>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</si>
  <si>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</si>
  <si>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</si>
  <si>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</si>
  <si>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</si>
  <si>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</si>
  <si>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</si>
  <si>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</si>
  <si>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</si>
  <si>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</si>
  <si>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</si>
  <si>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</si>
  <si>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</si>
  <si>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</si>
  <si>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</si>
  <si>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</si>
  <si>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</si>
  <si>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</si>
  <si>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</si>
  <si>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</si>
  <si>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</si>
  <si>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</si>
  <si>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</si>
  <si>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</si>
  <si>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</si>
  <si>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</si>
  <si>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</si>
  <si>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</si>
  <si>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</si>
  <si>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</si>
  <si>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</si>
  <si>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</si>
  <si>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</si>
  <si>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</si>
  <si>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</si>
  <si>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</si>
  <si>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</si>
  <si>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</si>
  <si>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</si>
  <si>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</si>
  <si>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</si>
  <si>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</si>
  <si>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</si>
  <si>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</si>
  <si>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</si>
  <si>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</si>
  <si>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</si>
  <si>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</si>
  <si>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</si>
  <si>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</si>
  <si>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</si>
  <si>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</si>
  <si>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</si>
  <si>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</si>
  <si>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</si>
  <si>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</si>
  <si>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</si>
  <si>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</si>
  <si>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</si>
  <si>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</si>
  <si>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</si>
  <si>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</si>
  <si>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</si>
  <si>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</si>
  <si>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</si>
  <si>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</si>
  <si>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</si>
  <si>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</si>
  <si>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</si>
  <si>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</si>
  <si>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</si>
  <si>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</si>
  <si>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</si>
  <si>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</si>
  <si>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</si>
  <si>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</si>
  <si>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</si>
  <si>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</si>
  <si>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</si>
  <si>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</si>
  <si>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</si>
  <si>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</si>
  <si>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</si>
  <si>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</si>
  <si>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</si>
  <si>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</si>
  <si>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</si>
  <si>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</si>
  <si>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</si>
  <si>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</si>
  <si>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</si>
  <si>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</si>
  <si>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</si>
  <si>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</si>
  <si>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</si>
  <si>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</si>
  <si>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</si>
  <si>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</si>
  <si>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</si>
  <si>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</si>
  <si>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</si>
  <si>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</si>
  <si>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</si>
  <si>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</si>
  <si>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</si>
  <si>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</si>
  <si>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</si>
  <si>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</si>
  <si>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</si>
  <si>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</si>
  <si>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</si>
  <si>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</si>
  <si>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</si>
  <si>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</si>
  <si>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</si>
  <si>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</si>
  <si>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</si>
  <si>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</si>
  <si>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</si>
  <si>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</si>
  <si>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</si>
  <si>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</si>
  <si>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</si>
  <si>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</si>
  <si>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</si>
  <si>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</si>
  <si>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</si>
  <si>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</si>
  <si>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</si>
  <si>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</si>
  <si>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</si>
  <si>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</si>
  <si>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</si>
  <si>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</si>
  <si>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</si>
  <si>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</si>
  <si>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</si>
  <si>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</si>
  <si>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</si>
  <si>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</si>
  <si>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</si>
  <si>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</si>
  <si>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</si>
  <si>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</si>
  <si>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</si>
  <si>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</si>
  <si>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</si>
  <si>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</si>
  <si>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</si>
  <si>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</si>
  <si>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</si>
  <si>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</si>
  <si>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</si>
  <si>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</si>
  <si>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</si>
  <si>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</si>
  <si>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</si>
  <si>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</si>
  <si>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</si>
  <si>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</si>
  <si>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</si>
  <si>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</si>
  <si>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</si>
  <si>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</si>
  <si>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</si>
  <si>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</si>
  <si>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</si>
  <si>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</si>
  <si>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</si>
  <si>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</si>
  <si>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</si>
  <si>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</si>
  <si>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</si>
  <si>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</si>
  <si>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</si>
  <si>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</si>
  <si>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</si>
  <si>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</si>
  <si>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</si>
  <si>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</si>
  <si>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</si>
  <si>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</si>
  <si>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</si>
  <si>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</si>
  <si>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</si>
  <si>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</si>
  <si>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</si>
  <si>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</si>
  <si>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</si>
  <si>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</si>
  <si>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</si>
  <si>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</si>
  <si>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</si>
  <si>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</si>
  <si>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</si>
  <si>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</si>
  <si>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</si>
  <si>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</si>
  <si>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</si>
  <si>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</si>
  <si>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</si>
  <si>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</si>
  <si>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</si>
  <si>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</si>
  <si>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</si>
  <si>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</si>
  <si>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</si>
  <si>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</si>
  <si>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</si>
  <si>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</si>
  <si>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</si>
  <si>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</si>
  <si>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</si>
  <si>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</si>
  <si>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</si>
  <si>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</si>
  <si>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</si>
  <si>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</si>
  <si>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</si>
  <si>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</si>
  <si>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</si>
  <si>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</si>
  <si>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</si>
  <si>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</si>
  <si>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</si>
  <si>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</si>
  <si>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</si>
  <si>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</si>
  <si>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</si>
  <si>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</si>
  <si>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</si>
  <si>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</si>
  <si>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</si>
  <si>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</si>
  <si>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</si>
  <si>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</si>
  <si>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</si>
  <si>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</si>
  <si>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</si>
  <si>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</si>
  <si>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</si>
  <si>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</si>
  <si>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</si>
  <si>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</si>
  <si>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</si>
  <si>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</si>
  <si>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</si>
  <si>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</si>
  <si>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</si>
  <si>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</si>
  <si>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</si>
  <si>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</si>
  <si>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</si>
  <si>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</si>
  <si>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</si>
  <si>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</si>
  <si>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</si>
  <si>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</si>
  <si>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</si>
  <si>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</si>
  <si>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</si>
  <si>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</si>
  <si>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</si>
  <si>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</si>
  <si>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</si>
  <si>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</si>
  <si>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</si>
  <si>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</si>
  <si>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</si>
  <si>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</si>
  <si>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</si>
  <si>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</si>
  <si>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</si>
  <si>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</si>
  <si>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</si>
  <si>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</si>
  <si>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</si>
  <si>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</si>
  <si>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</si>
  <si>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</si>
  <si>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</si>
  <si>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</si>
  <si>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</si>
  <si>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</si>
  <si>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</si>
  <si>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</si>
  <si>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</si>
  <si>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</si>
  <si>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</si>
  <si>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</si>
  <si>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</si>
  <si>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</si>
  <si>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</si>
  <si>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</si>
  <si>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</si>
  <si>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</si>
  <si>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</si>
  <si>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</si>
  <si>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</si>
  <si>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</si>
  <si>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</si>
  <si>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</si>
  <si>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</si>
  <si>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</si>
  <si>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</si>
  <si>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</si>
  <si>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</si>
  <si>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</si>
  <si>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</si>
  <si>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</si>
  <si>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</si>
  <si>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</si>
  <si>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</si>
  <si>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</si>
  <si>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</si>
  <si>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</si>
  <si>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</si>
  <si>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</si>
  <si>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</si>
  <si>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</si>
  <si>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</si>
  <si>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</si>
  <si>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</si>
  <si>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</si>
  <si>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</si>
  <si>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</si>
  <si>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</si>
  <si>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</si>
  <si>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</si>
  <si>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</si>
  <si>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</si>
  <si>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</si>
  <si>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</si>
  <si>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</si>
  <si>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</si>
  <si>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</si>
  <si>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</si>
  <si>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</si>
  <si>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</si>
  <si>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</si>
  <si>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</si>
  <si>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</si>
  <si>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</si>
  <si>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</si>
  <si>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</si>
  <si>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</si>
  <si>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</si>
  <si>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</si>
  <si>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</si>
  <si>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</si>
  <si>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</si>
  <si>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</si>
  <si>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</si>
  <si>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</si>
  <si>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</si>
  <si>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</si>
  <si>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</si>
  <si>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</si>
  <si>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</si>
  <si>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</si>
  <si>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</si>
  <si>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</si>
  <si>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</si>
  <si>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</si>
  <si>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</si>
  <si>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</si>
  <si>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</si>
  <si>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</si>
  <si>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</si>
  <si>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</si>
  <si>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</si>
  <si>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</si>
  <si>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</si>
  <si>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</si>
  <si>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</si>
  <si>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</si>
  <si>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</si>
  <si>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</si>
  <si>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</si>
  <si>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</si>
  <si>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</si>
  <si>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</si>
  <si>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</si>
  <si>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</si>
  <si>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</si>
  <si>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</si>
  <si>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</si>
  <si>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</si>
  <si>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</si>
  <si>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</si>
  <si>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</si>
  <si>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</si>
  <si>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</si>
  <si>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</si>
  <si>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</si>
  <si>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</si>
  <si>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</si>
  <si>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</si>
  <si>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</si>
  <si>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</si>
  <si>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</si>
  <si>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</si>
  <si>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</si>
  <si>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</si>
  <si>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</si>
  <si>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</si>
  <si>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</si>
  <si>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</si>
  <si>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</si>
  <si>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</si>
  <si>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</si>
  <si>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</si>
  <si>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</si>
  <si>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</si>
  <si>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</si>
  <si>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</si>
  <si>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</si>
  <si>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</si>
  <si>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</si>
  <si>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</si>
  <si>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</si>
  <si>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</si>
  <si>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</si>
  <si>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</si>
  <si>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</si>
  <si>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</si>
  <si>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</si>
  <si>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</si>
  <si>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</si>
  <si>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</si>
  <si>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</si>
  <si>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</si>
  <si>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</si>
  <si>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</si>
  <si>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</si>
  <si>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</si>
  <si>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</si>
  <si>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</si>
  <si>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</si>
  <si>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</si>
  <si>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</si>
  <si>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</si>
  <si>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</si>
  <si>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</si>
  <si>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</si>
  <si>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</si>
  <si>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</si>
  <si>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</si>
  <si>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</si>
  <si>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</si>
  <si>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</si>
  <si>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</si>
  <si>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</si>
  <si>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</si>
  <si>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</si>
  <si>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</si>
  <si>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</si>
  <si>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</si>
  <si>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</si>
  <si>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</si>
  <si>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</si>
  <si>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</si>
  <si>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</si>
  <si>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</si>
  <si>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</si>
  <si>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</si>
  <si>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</si>
  <si>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</si>
  <si>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</si>
  <si>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</si>
  <si>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</si>
  <si>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</si>
  <si>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</si>
  <si>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</si>
  <si>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</si>
  <si>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</si>
  <si>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</si>
  <si>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</si>
  <si>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</si>
  <si>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</si>
  <si>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</si>
  <si>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</si>
  <si>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</si>
  <si>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</si>
  <si>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</si>
  <si>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</si>
  <si>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</si>
  <si>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</si>
  <si>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</si>
  <si>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</si>
  <si>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</si>
  <si>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</si>
  <si>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</si>
  <si>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</si>
  <si>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</si>
  <si>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</si>
  <si>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</si>
  <si>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</si>
  <si>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</si>
  <si>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</si>
  <si>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</si>
  <si>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</si>
  <si>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</si>
  <si>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</si>
  <si>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</si>
  <si>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</si>
  <si>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</si>
  <si>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</si>
  <si>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</si>
  <si>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</si>
  <si>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</si>
  <si>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</si>
  <si>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</si>
  <si>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</si>
  <si>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</si>
  <si>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</si>
  <si>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</si>
  <si>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</si>
  <si>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</si>
  <si>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</si>
  <si>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</si>
  <si>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</si>
  <si>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</si>
  <si>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</si>
  <si>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</si>
  <si>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</si>
  <si>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</si>
  <si>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</si>
  <si>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</si>
  <si>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</si>
  <si>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</si>
  <si>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</si>
  <si>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</si>
  <si>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</si>
  <si>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</si>
  <si>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</si>
  <si>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</si>
  <si>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</si>
  <si>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</si>
  <si>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</si>
  <si>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</si>
  <si>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</si>
  <si>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</si>
  <si>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</si>
  <si>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</si>
  <si>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</si>
  <si>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</si>
  <si>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</si>
  <si>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</si>
  <si>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</si>
  <si>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</si>
  <si>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</si>
  <si>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</si>
  <si>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</si>
  <si>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</si>
  <si>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</si>
  <si>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</si>
  <si>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</si>
  <si>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</si>
  <si>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</si>
  <si>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</si>
  <si>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</si>
  <si>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</si>
  <si>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</si>
  <si>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</si>
  <si>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</si>
  <si>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</si>
  <si>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</si>
  <si>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</si>
  <si>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</si>
  <si>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</si>
  <si>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</si>
  <si>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</si>
  <si>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</si>
  <si>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</si>
  <si>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</si>
  <si>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</si>
  <si>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</si>
  <si>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</si>
  <si>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</si>
  <si>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</si>
  <si>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</si>
  <si>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</si>
  <si>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</si>
  <si>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</si>
  <si>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</si>
  <si>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</si>
  <si>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</si>
  <si>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</si>
  <si>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</si>
  <si>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</si>
  <si>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</si>
  <si>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</si>
  <si>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</si>
  <si>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</si>
  <si>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</si>
  <si>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</si>
  <si>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</si>
  <si>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</si>
  <si>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</si>
  <si>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</si>
  <si>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</si>
  <si>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</si>
  <si>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</si>
  <si>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</si>
  <si>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</si>
  <si>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</si>
  <si>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</si>
  <si>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</si>
  <si>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</si>
  <si>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</si>
  <si>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</si>
  <si>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</si>
  <si>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</si>
  <si>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</si>
  <si>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</si>
  <si>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</si>
  <si>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</si>
  <si>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</si>
  <si>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</si>
  <si>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</si>
  <si>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</si>
  <si>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</si>
  <si>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</si>
  <si>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</si>
  <si>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</si>
  <si>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</si>
  <si>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</si>
  <si>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</si>
  <si>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</si>
  <si>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</si>
  <si>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</si>
  <si>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</si>
  <si>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</si>
  <si>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</si>
  <si>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</si>
  <si>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</si>
  <si>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</si>
  <si>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</si>
  <si>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</si>
  <si>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</si>
  <si>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</si>
  <si>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</si>
  <si>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</si>
  <si>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</si>
  <si>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</si>
  <si>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</si>
  <si>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</si>
  <si>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</si>
  <si>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</si>
  <si>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</si>
  <si>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</si>
  <si>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</si>
  <si>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</si>
  <si>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</si>
  <si>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</si>
  <si>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</si>
  <si>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</si>
  <si>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</si>
  <si>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</si>
  <si>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</si>
  <si>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</si>
  <si>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</si>
  <si>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</si>
  <si>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</si>
  <si>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</si>
  <si>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</si>
  <si>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</si>
  <si>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</si>
  <si>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</si>
  <si>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</si>
  <si>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</si>
  <si>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</si>
  <si>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</si>
  <si>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</si>
  <si>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</si>
  <si>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</si>
  <si>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</si>
  <si>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</si>
  <si>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</si>
  <si>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</si>
  <si>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</si>
  <si>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</si>
  <si>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</si>
  <si>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</si>
  <si>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</si>
  <si>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</si>
  <si>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</si>
  <si>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</si>
  <si>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</si>
  <si>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</si>
  <si>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</si>
  <si>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</si>
  <si>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</si>
  <si>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</si>
  <si>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</si>
  <si>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</si>
  <si>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</si>
  <si>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</si>
  <si>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</si>
  <si>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</si>
  <si>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</si>
  <si>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</si>
  <si>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</si>
  <si>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</si>
  <si>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</si>
  <si>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</si>
  <si>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</si>
  <si>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</si>
  <si>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</si>
  <si>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</si>
  <si>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</si>
  <si>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</si>
  <si>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</si>
  <si>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</si>
  <si>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</si>
  <si>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</si>
  <si>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</si>
  <si>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</si>
  <si>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</si>
  <si>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</si>
  <si>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</si>
  <si>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</si>
  <si>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</si>
  <si>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</si>
  <si>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</si>
  <si>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</si>
  <si>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</si>
  <si>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</si>
  <si>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</si>
  <si>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</si>
  <si>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</si>
  <si>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</si>
  <si>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</si>
  <si>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</si>
  <si>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</si>
  <si>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</si>
  <si>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</si>
  <si>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</si>
  <si>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</si>
  <si>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</si>
  <si>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</si>
  <si>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</si>
  <si>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</si>
  <si>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</si>
  <si>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</si>
  <si>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</si>
  <si>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</si>
  <si>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</si>
  <si>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</si>
  <si>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</si>
  <si>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</si>
  <si>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</si>
  <si>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</si>
  <si>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</si>
  <si>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</si>
  <si>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</si>
  <si>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</si>
  <si>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</si>
  <si>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</si>
  <si>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</si>
  <si>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</si>
  <si>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</si>
  <si>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</si>
  <si>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</si>
  <si>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</si>
  <si>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</si>
  <si>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</si>
  <si>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</si>
  <si>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</si>
  <si>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</si>
  <si>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</si>
  <si>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</si>
  <si>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</si>
  <si>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</si>
  <si>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</si>
  <si>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</si>
  <si>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</si>
  <si>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</si>
  <si>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</si>
  <si>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</si>
  <si>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</si>
  <si>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</si>
  <si>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</si>
  <si>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</si>
  <si>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</si>
  <si>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</si>
  <si>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</si>
  <si>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</si>
  <si>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</si>
  <si>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</si>
  <si>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</si>
  <si>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</si>
  <si>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</si>
  <si>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</si>
  <si>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</si>
  <si>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</si>
  <si>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</si>
  <si>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</si>
  <si>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</si>
  <si>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</si>
  <si>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</si>
  <si>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</si>
  <si>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</si>
  <si>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</si>
  <si>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</si>
  <si>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</si>
  <si>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</si>
  <si>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</si>
  <si>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</si>
  <si>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</si>
  <si>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</si>
  <si>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</si>
  <si>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</si>
  <si>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</si>
  <si>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</si>
  <si>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</si>
  <si>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</si>
  <si>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</si>
  <si>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</si>
  <si>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</si>
  <si>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</si>
  <si>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</si>
  <si>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</si>
  <si>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</si>
  <si>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</si>
  <si>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</si>
  <si>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</si>
  <si>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</si>
  <si>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</si>
  <si>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</si>
  <si>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</si>
  <si>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</si>
  <si>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</si>
  <si>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</si>
  <si>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</si>
  <si>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</si>
  <si>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</si>
  <si>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</si>
  <si>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</si>
  <si>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</si>
  <si>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</si>
  <si>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</si>
  <si>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</si>
  <si>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</si>
  <si>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</si>
  <si>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</si>
  <si>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</si>
  <si>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</si>
  <si>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</si>
  <si>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</si>
  <si>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</si>
  <si>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</si>
  <si>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</si>
  <si>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</si>
  <si>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</si>
  <si>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</si>
  <si>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</si>
  <si>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</si>
  <si>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</si>
  <si>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</si>
  <si>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</si>
  <si>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</si>
  <si>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</si>
  <si>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</si>
  <si>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</si>
  <si>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</si>
  <si>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</si>
  <si>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</si>
  <si>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</si>
  <si>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</si>
  <si>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</si>
  <si>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</si>
  <si>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</si>
  <si>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</si>
  <si>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</si>
  <si>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</si>
  <si>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</si>
  <si>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</si>
  <si>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</si>
  <si>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</si>
  <si>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</si>
  <si>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</si>
  <si>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</si>
  <si>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</si>
  <si>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</si>
  <si>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</si>
  <si>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</si>
  <si>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</si>
  <si>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</si>
  <si>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</si>
  <si>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</si>
  <si>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</si>
  <si>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</si>
  <si>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</si>
  <si>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</si>
  <si>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</si>
  <si>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</si>
  <si>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</si>
  <si>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</si>
  <si>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</si>
  <si>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</si>
  <si>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</si>
  <si>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</si>
  <si>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</si>
  <si>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</si>
  <si>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</si>
  <si>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</si>
  <si>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</si>
  <si>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</si>
  <si>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</si>
  <si>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</si>
  <si>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</si>
  <si>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</si>
  <si>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</si>
  <si>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</si>
  <si>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</si>
  <si>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</si>
  <si>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</si>
  <si>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</si>
  <si>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</si>
  <si>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</si>
  <si>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</si>
  <si>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</si>
  <si>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</si>
  <si>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</si>
  <si>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</si>
  <si>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</si>
  <si>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</si>
  <si>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</si>
  <si>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</si>
  <si>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</si>
  <si>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</si>
  <si>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</si>
  <si>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</si>
  <si>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</si>
  <si>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</si>
  <si>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</si>
  <si>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</si>
  <si>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</si>
  <si>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</si>
  <si>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</si>
  <si>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</si>
  <si>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</si>
  <si>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</si>
  <si>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</si>
  <si>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</si>
  <si>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</si>
  <si>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</si>
  <si>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</si>
  <si>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</si>
  <si>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</si>
  <si>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</si>
  <si>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</si>
  <si>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</si>
  <si>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</si>
  <si>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</si>
  <si>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</si>
  <si>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</si>
  <si>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</si>
  <si>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</si>
  <si>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</si>
  <si>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</si>
  <si>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</si>
  <si>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</si>
  <si>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</si>
  <si>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</si>
  <si>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</si>
  <si>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</si>
  <si>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</si>
  <si>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</si>
  <si>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</si>
  <si>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</si>
  <si>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</si>
  <si>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</si>
  <si>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</si>
  <si>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</si>
  <si>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</si>
  <si>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</si>
  <si>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</si>
  <si>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</si>
  <si>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</si>
  <si>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</si>
  <si>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</si>
  <si>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</si>
  <si>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</si>
  <si>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</si>
  <si>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</si>
  <si>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</si>
  <si>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</si>
  <si>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</si>
  <si>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</si>
  <si>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</si>
  <si>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</si>
  <si>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</si>
  <si>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</si>
  <si>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</si>
  <si>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</si>
  <si>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</si>
  <si>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</si>
  <si>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</si>
  <si>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</si>
  <si>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</si>
  <si>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</si>
  <si>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</si>
  <si>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</si>
  <si>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</si>
  <si>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</si>
  <si>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</si>
  <si>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</si>
  <si>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</si>
  <si>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</si>
  <si>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</si>
  <si>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</si>
  <si>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</si>
  <si>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</si>
  <si>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</si>
  <si>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</si>
  <si>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</si>
  <si>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</si>
  <si>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</si>
  <si>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</si>
  <si>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</si>
  <si>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</si>
  <si>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</si>
  <si>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</si>
  <si>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</si>
  <si>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</si>
  <si>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</si>
  <si>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</si>
  <si>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</si>
  <si>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</si>
  <si>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</si>
  <si>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</si>
  <si>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</si>
  <si>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</si>
  <si>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</si>
  <si>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</si>
  <si>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</si>
  <si>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</si>
  <si>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</si>
  <si>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</si>
  <si>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</si>
  <si>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</si>
  <si>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</si>
  <si>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</si>
  <si>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</si>
  <si>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</si>
  <si>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</si>
  <si>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</si>
  <si>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</si>
  <si>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</si>
  <si>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</si>
  <si>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</si>
  <si>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</si>
  <si>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</si>
  <si>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</si>
  <si>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</si>
  <si>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</si>
  <si>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</si>
  <si>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</si>
  <si>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</si>
  <si>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</si>
  <si>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</si>
  <si>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</si>
  <si>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</si>
  <si>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</si>
  <si>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</si>
  <si>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</si>
  <si>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</si>
  <si>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</si>
  <si>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</si>
  <si>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</si>
  <si>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</si>
  <si>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</si>
  <si>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</si>
  <si>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</si>
  <si>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</si>
  <si>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</si>
  <si>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</si>
  <si>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</si>
  <si>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</si>
  <si>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</si>
  <si>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</si>
  <si>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</si>
  <si>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</si>
  <si>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</si>
  <si>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</si>
  <si>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</si>
  <si>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</si>
  <si>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</si>
  <si>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</si>
  <si>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</si>
  <si>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</si>
  <si>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</si>
  <si>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</si>
  <si>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</si>
  <si>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</si>
  <si>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</si>
  <si>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</si>
  <si>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</si>
  <si>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</si>
  <si>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</si>
  <si>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</si>
  <si>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</si>
  <si>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</si>
  <si>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</si>
  <si>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</si>
  <si>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</si>
  <si>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</si>
  <si>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</si>
  <si>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</si>
  <si>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</si>
  <si>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</si>
  <si>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</si>
  <si>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</si>
  <si>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</si>
  <si>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</si>
  <si>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</si>
  <si>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</si>
  <si>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</si>
  <si>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</si>
  <si>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</si>
  <si>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</si>
  <si>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</si>
  <si>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</si>
  <si>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</si>
  <si>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</si>
  <si>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</si>
  <si>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</si>
  <si>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</si>
  <si>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</si>
  <si>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</si>
  <si>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</si>
  <si>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</si>
  <si>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</si>
  <si>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</si>
  <si>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</si>
  <si>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</si>
  <si>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</si>
  <si>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</si>
  <si>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</si>
  <si>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</si>
  <si>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</si>
  <si>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</si>
  <si>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</si>
  <si>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</si>
  <si>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</si>
  <si>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</si>
  <si>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</si>
  <si>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</si>
  <si>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</si>
  <si>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</si>
  <si>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</si>
  <si>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</si>
  <si>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</si>
  <si>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</si>
  <si>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</si>
  <si>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</si>
  <si>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</si>
  <si>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</si>
  <si>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</si>
  <si>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</si>
  <si>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</si>
  <si>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</si>
  <si>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</si>
  <si>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</si>
  <si>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</si>
  <si>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</si>
  <si>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</si>
  <si>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</si>
  <si>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</si>
  <si>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</si>
  <si>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</si>
  <si>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</si>
  <si>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</si>
  <si>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</si>
  <si>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</si>
  <si>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</si>
  <si>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</si>
  <si>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</si>
  <si>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</si>
  <si>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</si>
  <si>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</si>
  <si>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</si>
  <si>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</si>
  <si>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</si>
  <si>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</si>
  <si>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</si>
  <si>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</si>
  <si>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</si>
  <si>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</si>
  <si>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</si>
  <si>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</si>
  <si>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</si>
  <si>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</si>
  <si>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</si>
  <si>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</si>
  <si>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</si>
  <si>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</si>
  <si>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</si>
  <si>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</si>
  <si>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</si>
  <si>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</si>
  <si>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</si>
  <si>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</si>
  <si>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</si>
  <si>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</si>
  <si>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</si>
  <si>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</si>
  <si>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</si>
  <si>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</si>
  <si>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</si>
  <si>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</si>
  <si>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</si>
  <si>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</si>
  <si>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</si>
  <si>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</si>
  <si>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</si>
  <si>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</si>
  <si>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</si>
  <si>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</si>
  <si>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</si>
  <si>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</si>
  <si>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</si>
  <si>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</si>
  <si>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</si>
  <si>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</si>
  <si>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</si>
  <si>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</si>
  <si>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</si>
  <si>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</si>
  <si>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</si>
  <si>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</si>
  <si>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</si>
  <si>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</si>
  <si>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</si>
  <si>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</si>
  <si>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</si>
  <si>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</si>
  <si>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</si>
  <si>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</si>
  <si>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</si>
  <si>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</si>
  <si>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</si>
  <si>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</si>
  <si>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</si>
  <si>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</si>
  <si>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</si>
  <si>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</si>
  <si>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</si>
  <si>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</si>
  <si>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</si>
  <si>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</si>
  <si>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</si>
  <si>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</si>
  <si>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</si>
  <si>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</si>
  <si>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</si>
  <si>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</si>
  <si>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</si>
  <si>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</si>
  <si>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</si>
  <si>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</si>
  <si>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</si>
  <si>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</si>
  <si>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</si>
  <si>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</si>
  <si>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</si>
  <si>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</si>
  <si>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</si>
  <si>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</si>
  <si>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</si>
  <si>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</si>
  <si>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</si>
  <si>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</si>
  <si>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</si>
  <si>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</si>
  <si>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</si>
  <si>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</si>
  <si>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</si>
  <si>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</si>
  <si>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</si>
  <si>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</si>
  <si>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</si>
  <si>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</si>
  <si>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</si>
  <si>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</si>
  <si>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</si>
  <si>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</si>
  <si>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</si>
  <si>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</si>
  <si>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</si>
  <si>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</si>
  <si>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</si>
  <si>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</si>
  <si>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</si>
  <si>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</si>
  <si>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</si>
  <si>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</si>
  <si>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</si>
  <si>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</si>
  <si>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</si>
  <si>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</si>
  <si>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</si>
  <si>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</si>
  <si>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</si>
  <si>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</si>
  <si>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</si>
  <si>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</si>
  <si>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</si>
  <si>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</si>
  <si>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</si>
  <si>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</si>
  <si>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</si>
  <si>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</si>
  <si>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</si>
  <si>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</si>
  <si>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</si>
  <si>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</si>
  <si>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</si>
  <si>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</si>
  <si>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</si>
  <si>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</si>
  <si>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</si>
  <si>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</si>
  <si>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</si>
  <si>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</si>
  <si>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</si>
  <si>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</si>
  <si>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</si>
  <si>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</si>
  <si>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</si>
  <si>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</si>
  <si>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</si>
  <si>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</si>
  <si>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</si>
  <si>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</si>
  <si>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</si>
  <si>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</si>
  <si>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</si>
  <si>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</si>
  <si>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</si>
  <si>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</si>
  <si>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</si>
  <si>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</si>
  <si>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</si>
  <si>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</si>
  <si>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</si>
  <si>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</si>
  <si>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</si>
  <si>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</si>
  <si>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</si>
  <si>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</si>
  <si>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</si>
  <si>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</si>
  <si>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</si>
  <si>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</si>
  <si>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</si>
  <si>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</si>
  <si>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</si>
  <si>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</si>
  <si>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</si>
  <si>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</si>
  <si>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</si>
  <si>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</si>
  <si>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</si>
  <si>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</si>
  <si>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</si>
  <si>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</si>
  <si>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</si>
  <si>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</si>
  <si>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</si>
  <si>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</si>
  <si>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</si>
  <si>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</si>
  <si>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</si>
  <si>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</si>
  <si>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</si>
  <si>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</si>
  <si>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</si>
  <si>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</si>
  <si>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</si>
  <si>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</si>
  <si>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</si>
  <si>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</si>
  <si>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</si>
  <si>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</si>
  <si>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</si>
  <si>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</si>
  <si>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</si>
  <si>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</si>
  <si>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</si>
  <si>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</si>
  <si>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</si>
  <si>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</si>
  <si>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</si>
  <si>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</si>
  <si>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</si>
  <si>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</si>
  <si>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</si>
  <si>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</si>
  <si>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</si>
  <si>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</si>
  <si>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</si>
  <si>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</si>
  <si>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</si>
  <si>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</si>
  <si>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</si>
  <si>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</si>
  <si>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</si>
  <si>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</si>
  <si>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</si>
  <si>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</si>
  <si>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</si>
  <si>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</si>
  <si>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</si>
  <si>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</si>
  <si>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</si>
  <si>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</si>
  <si>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</si>
  <si>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</si>
  <si>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</si>
  <si>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</si>
  <si>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</si>
  <si>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</si>
  <si>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</si>
  <si>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</si>
  <si>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</si>
  <si>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</si>
  <si>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</si>
  <si>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</si>
  <si>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</si>
  <si>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</si>
  <si>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</si>
  <si>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</si>
  <si>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</si>
  <si>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</si>
  <si>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</si>
  <si>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</si>
  <si>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</si>
  <si>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</si>
  <si>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</si>
  <si>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</si>
  <si>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</si>
  <si>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</si>
  <si>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</si>
  <si>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</si>
  <si>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</si>
  <si>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</si>
  <si>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</si>
  <si>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</si>
  <si>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</si>
  <si>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</si>
  <si>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</si>
  <si>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</si>
  <si>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</si>
  <si>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</si>
  <si>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</si>
  <si>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</si>
  <si>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</si>
  <si>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</si>
  <si>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</si>
  <si>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</si>
  <si>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</si>
  <si>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</si>
  <si>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</si>
  <si>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</si>
  <si>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</si>
  <si>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</si>
  <si>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</si>
  <si>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</si>
  <si>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</si>
  <si>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</si>
  <si>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</si>
  <si>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</si>
  <si>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</si>
  <si>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</si>
  <si>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</si>
  <si>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</si>
  <si>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</si>
  <si>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</si>
  <si>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</si>
  <si>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</si>
  <si>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</si>
  <si>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</si>
  <si>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</si>
  <si>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</si>
  <si>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</si>
  <si>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</si>
  <si>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</si>
  <si>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</si>
  <si>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</si>
  <si>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</si>
  <si>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</si>
  <si>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</si>
  <si>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</si>
  <si>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</si>
  <si>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</si>
  <si>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</si>
  <si>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</si>
  <si>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</si>
  <si>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</si>
  <si>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</si>
  <si>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</si>
  <si>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</si>
  <si>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</si>
  <si>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</si>
  <si>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</si>
  <si>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</si>
  <si>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</si>
  <si>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</si>
  <si>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</si>
  <si>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</si>
  <si>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</si>
  <si>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</si>
  <si>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</si>
  <si>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</si>
  <si>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</si>
  <si>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</si>
  <si>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</si>
  <si>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</si>
  <si>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</si>
  <si>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</si>
  <si>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</si>
  <si>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</si>
  <si>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</si>
  <si>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</si>
  <si>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</si>
  <si>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</si>
  <si>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</si>
  <si>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</si>
  <si>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</si>
  <si>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</si>
  <si>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</si>
  <si>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</si>
  <si>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</si>
  <si>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</si>
  <si>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</si>
  <si>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</si>
  <si>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</si>
  <si>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</si>
  <si>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</si>
  <si>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</si>
  <si>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</si>
  <si>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</si>
  <si>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</si>
  <si>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</si>
  <si>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</si>
  <si>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</si>
  <si>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</si>
  <si>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</si>
  <si>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</si>
  <si>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</si>
  <si>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</si>
  <si>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</si>
  <si>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</si>
  <si>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</si>
  <si>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</si>
  <si>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</si>
  <si>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</si>
  <si>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</si>
  <si>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</si>
  <si>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</si>
  <si>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</si>
  <si>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</si>
  <si>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</si>
  <si>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</si>
  <si>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</si>
  <si>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</si>
  <si>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</si>
  <si>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</si>
  <si>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</si>
  <si>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</si>
  <si>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</si>
  <si>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</si>
  <si>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</si>
  <si>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</si>
  <si>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</si>
  <si>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</si>
  <si>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</si>
  <si>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</si>
  <si>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</si>
  <si>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</si>
  <si>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</si>
  <si>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</si>
  <si>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</si>
  <si>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</si>
  <si>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</si>
  <si>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</si>
  <si>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</si>
  <si>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</si>
  <si>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</si>
  <si>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</si>
  <si>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</si>
  <si>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</si>
  <si>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</si>
  <si>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</si>
  <si>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</si>
  <si>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</si>
  <si>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</si>
  <si>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</si>
  <si>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</si>
  <si>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</si>
  <si>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</si>
  <si>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</si>
  <si>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</si>
  <si>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</si>
  <si>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</si>
  <si>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</si>
  <si>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</si>
  <si>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</si>
  <si>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</si>
  <si>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</si>
  <si>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</si>
  <si>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</si>
  <si>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</si>
  <si>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</si>
  <si>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</si>
  <si>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</si>
  <si>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</si>
  <si>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</si>
  <si>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</si>
  <si>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</si>
  <si>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</si>
  <si>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</si>
  <si>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</si>
  <si>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</si>
  <si>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</si>
  <si>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</si>
  <si>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</si>
  <si>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</si>
  <si>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</si>
  <si>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</si>
  <si>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</si>
  <si>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</si>
  <si>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</si>
  <si>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</si>
  <si>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</si>
  <si>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</si>
  <si>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</si>
  <si>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</si>
  <si>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</si>
  <si>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</si>
  <si>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</si>
  <si>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</si>
  <si>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</si>
  <si>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</si>
  <si>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</si>
  <si>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</si>
  <si>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</si>
  <si>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</si>
  <si>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</si>
  <si>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</si>
  <si>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</si>
  <si>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</si>
  <si>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</si>
  <si>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</si>
  <si>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</si>
  <si>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</si>
  <si>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</si>
  <si>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</si>
  <si>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</si>
  <si>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</si>
  <si>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</si>
  <si>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</si>
  <si>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</si>
  <si>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</si>
  <si>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</si>
  <si>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</si>
  <si>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</si>
  <si>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</si>
  <si>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</si>
  <si>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</si>
  <si>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</si>
  <si>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</si>
  <si>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</si>
  <si>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</si>
  <si>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</si>
  <si>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</si>
  <si>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</si>
  <si>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</si>
  <si>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</si>
  <si>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</si>
  <si>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</si>
  <si>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</si>
  <si>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</si>
  <si>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</si>
  <si>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</si>
  <si>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</si>
  <si>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</si>
  <si>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</si>
  <si>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</si>
  <si>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</si>
  <si>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</si>
  <si>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</si>
  <si>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</si>
  <si>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</si>
  <si>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</si>
  <si>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</si>
  <si>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</si>
  <si>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</si>
  <si>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</si>
  <si>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</si>
  <si>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</si>
  <si>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</si>
  <si>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</si>
  <si>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</si>
  <si>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</si>
  <si>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</si>
  <si>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</si>
  <si>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</si>
  <si>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</si>
  <si>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</si>
  <si>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</si>
  <si>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</si>
  <si>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</si>
  <si>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</si>
  <si>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</si>
  <si>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</si>
  <si>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</si>
  <si>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</si>
  <si>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</si>
  <si>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</si>
  <si>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</si>
  <si>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</si>
  <si>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</si>
  <si>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</si>
  <si>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</si>
  <si>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</si>
  <si>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</si>
  <si>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</si>
  <si>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</si>
  <si>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</si>
  <si>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</si>
  <si>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</si>
  <si>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</si>
  <si>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</si>
  <si>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</si>
  <si>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</si>
  <si>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</si>
  <si>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</si>
  <si>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</si>
  <si>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</si>
  <si>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</si>
  <si>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</si>
  <si>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</si>
  <si>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</si>
  <si>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</si>
  <si>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</si>
  <si>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</si>
  <si>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</si>
  <si>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</si>
  <si>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</si>
  <si>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</si>
  <si>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</si>
  <si>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</si>
  <si>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</si>
  <si>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</si>
  <si>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</si>
  <si>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</si>
  <si>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</si>
  <si>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</si>
  <si>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</si>
  <si>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</si>
  <si>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</si>
  <si>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</si>
  <si>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</si>
  <si>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</si>
  <si>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</si>
  <si>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</si>
  <si>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</si>
  <si>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</si>
  <si>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</si>
  <si>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</si>
  <si>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</si>
  <si>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</si>
  <si>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</si>
  <si>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</si>
  <si>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</si>
  <si>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</si>
  <si>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</si>
  <si>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</si>
  <si>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</si>
  <si>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</si>
  <si>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</si>
  <si>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</si>
  <si>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</si>
  <si>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</si>
  <si>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</si>
  <si>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</si>
  <si>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</si>
  <si>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</si>
  <si>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</si>
  <si>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</si>
  <si>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</si>
  <si>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</si>
  <si>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</si>
  <si>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</si>
  <si>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</si>
  <si>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</si>
  <si>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</si>
  <si>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</si>
  <si>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</si>
  <si>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</si>
  <si>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</si>
  <si>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</si>
  <si>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</si>
  <si>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</si>
  <si>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</si>
  <si>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</si>
  <si>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</si>
  <si>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</si>
  <si>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</si>
  <si>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</si>
  <si>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</si>
  <si>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</si>
  <si>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</si>
  <si>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</si>
  <si>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</si>
  <si>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</si>
  <si>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</si>
  <si>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</si>
  <si>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</si>
  <si>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</si>
  <si>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</si>
  <si>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</si>
  <si>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</si>
  <si>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</si>
  <si>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</si>
  <si>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</si>
  <si>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</si>
  <si>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</si>
  <si>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</si>
  <si>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</si>
  <si>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</si>
  <si>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</si>
  <si>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</si>
  <si>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</si>
  <si>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</si>
  <si>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</si>
  <si>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</si>
  <si>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</si>
  <si>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</si>
  <si>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</si>
  <si>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</si>
  <si>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</si>
  <si>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</si>
  <si>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</si>
  <si>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</si>
  <si>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</si>
  <si>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</si>
  <si>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</si>
  <si>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</si>
  <si>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</si>
  <si>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</si>
  <si>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</si>
  <si>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</si>
  <si>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</si>
  <si>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</si>
  <si>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</si>
  <si>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</si>
  <si>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</si>
  <si>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</si>
  <si>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</si>
  <si>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</si>
  <si>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</si>
  <si>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</si>
  <si>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</si>
  <si>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</si>
  <si>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</si>
  <si>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</si>
  <si>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</si>
  <si>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</si>
  <si>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</si>
  <si>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</si>
  <si>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</si>
  <si>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</si>
  <si>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</si>
  <si>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</si>
  <si>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</si>
  <si>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</si>
  <si>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</si>
  <si>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</si>
  <si>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</si>
  <si>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</si>
  <si>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</si>
  <si>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</si>
  <si>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</si>
  <si>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</si>
  <si>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</si>
  <si>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</si>
  <si>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</si>
  <si>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</si>
  <si>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</si>
  <si>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</si>
  <si>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</si>
  <si>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</si>
  <si>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</si>
  <si>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</si>
  <si>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</si>
  <si>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</si>
  <si>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</si>
  <si>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</si>
  <si>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</si>
  <si>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</si>
  <si>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</si>
  <si>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</si>
  <si>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</si>
  <si>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</si>
  <si>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</si>
  <si>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</si>
  <si>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</si>
  <si>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</si>
  <si>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</si>
  <si>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</si>
  <si>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</si>
  <si>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</si>
  <si>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</si>
  <si>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</si>
  <si>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</si>
  <si>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</si>
  <si>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</si>
  <si>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</si>
  <si>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</si>
  <si>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</si>
  <si>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</si>
  <si>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</si>
  <si>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</si>
  <si>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</si>
  <si>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</si>
  <si>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</si>
  <si>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</si>
  <si>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</si>
  <si>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</si>
  <si>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</si>
  <si>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</si>
  <si>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</si>
  <si>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</si>
  <si>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</si>
  <si>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</si>
  <si>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</si>
  <si>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</si>
  <si>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</si>
  <si>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</si>
  <si>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</si>
  <si>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</si>
  <si>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</si>
  <si>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</si>
  <si>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</si>
  <si>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</si>
  <si>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</si>
  <si>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</si>
  <si>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</si>
  <si>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</si>
  <si>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</si>
  <si>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</si>
  <si>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</si>
  <si>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</si>
  <si>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</si>
  <si>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</si>
  <si>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</si>
  <si>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</si>
  <si>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</si>
  <si>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</si>
  <si>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</si>
  <si>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</si>
  <si>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</si>
  <si>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</si>
  <si>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</si>
  <si>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</si>
  <si>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</si>
  <si>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</si>
  <si>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</si>
  <si>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</si>
  <si>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</si>
  <si>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</si>
  <si>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</si>
  <si>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</si>
  <si>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</si>
  <si>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</si>
  <si>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</si>
  <si>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</si>
  <si>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</si>
  <si>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</si>
  <si>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</si>
  <si>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</si>
  <si>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</si>
  <si>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</si>
  <si>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</si>
  <si>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</si>
  <si>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</si>
  <si>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</si>
  <si>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</si>
  <si>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</si>
  <si>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</si>
  <si>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</si>
  <si>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</si>
  <si>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</si>
  <si>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</si>
  <si>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</si>
  <si>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</si>
  <si>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</si>
  <si>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</si>
  <si>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</si>
  <si>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</si>
  <si>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</si>
  <si>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</si>
  <si>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</si>
  <si>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</si>
  <si>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</si>
  <si>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</si>
  <si>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</si>
  <si>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</si>
  <si>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</si>
  <si>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</si>
  <si>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</si>
  <si>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</si>
  <si>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</si>
  <si>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</si>
  <si>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</si>
  <si>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</si>
  <si>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</si>
  <si>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</si>
  <si>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</si>
  <si>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</si>
  <si>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</si>
  <si>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</si>
  <si>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</si>
  <si>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</si>
  <si>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</si>
  <si>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</si>
  <si>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</si>
  <si>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</si>
  <si>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</si>
  <si>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</si>
  <si>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</si>
  <si>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</si>
  <si>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</si>
  <si>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</si>
  <si>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</si>
  <si>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</si>
  <si>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</si>
  <si>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</si>
  <si>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</si>
  <si>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</si>
  <si>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</si>
  <si>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</si>
  <si>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</si>
  <si>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</si>
  <si>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</si>
  <si>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</si>
  <si>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</si>
  <si>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</si>
  <si>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</si>
  <si>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</si>
  <si>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</si>
  <si>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</si>
  <si>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</si>
  <si>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</si>
  <si>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</si>
  <si>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</si>
  <si>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</si>
  <si>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</si>
  <si>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</si>
  <si>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</si>
  <si>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</si>
  <si>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</si>
  <si>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</si>
  <si>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</si>
  <si>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</si>
  <si>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</si>
  <si>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</si>
  <si>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</si>
  <si>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</si>
  <si>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</si>
  <si>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</si>
  <si>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</si>
  <si>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</si>
  <si>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</si>
  <si>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</si>
  <si>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</si>
  <si>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</si>
  <si>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</si>
  <si>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</si>
  <si>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</si>
  <si>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</si>
  <si>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</si>
  <si>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</si>
  <si>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</si>
  <si>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</si>
  <si>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</si>
  <si>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</si>
  <si>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</si>
  <si>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</si>
  <si>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</si>
  <si>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</si>
  <si>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</si>
  <si>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</si>
  <si>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</si>
  <si>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</si>
  <si>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</si>
  <si>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</si>
  <si>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</si>
  <si>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</si>
  <si>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</si>
  <si>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</si>
  <si>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</si>
  <si>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</si>
  <si>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</si>
  <si>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</si>
  <si>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</si>
  <si>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</si>
  <si>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</si>
  <si>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</si>
  <si>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</si>
  <si>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</si>
  <si>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</si>
  <si>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</si>
  <si>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</si>
  <si>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</si>
  <si>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</si>
  <si>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</si>
  <si>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</si>
  <si>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</si>
  <si>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</si>
  <si>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</si>
  <si>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</si>
  <si>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</si>
  <si>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</si>
  <si>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</si>
  <si>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</si>
  <si>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</si>
  <si>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</si>
  <si>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</si>
  <si>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</si>
  <si>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</si>
  <si>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</si>
  <si>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</si>
  <si>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</si>
  <si>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</si>
  <si>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</si>
  <si>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</si>
  <si>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</si>
  <si>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</si>
  <si>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</si>
  <si>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</si>
  <si>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</si>
  <si>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</si>
  <si>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</si>
  <si>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</si>
  <si>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</si>
  <si>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</si>
  <si>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</si>
  <si>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</si>
  <si>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</si>
  <si>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</si>
  <si>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</si>
  <si>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</si>
  <si>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</si>
  <si>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</si>
  <si>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</si>
  <si>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</si>
  <si>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</si>
  <si>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</si>
  <si>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</si>
  <si>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</si>
  <si>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</si>
  <si>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</si>
  <si>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</si>
  <si>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</si>
  <si>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</si>
  <si>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</si>
  <si>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</si>
  <si>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</si>
  <si>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</si>
  <si>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</si>
  <si>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</si>
  <si>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</si>
  <si>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</si>
  <si>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</si>
  <si>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</si>
  <si>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</si>
  <si>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</si>
  <si>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</si>
  <si>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</si>
  <si>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</si>
  <si>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</si>
  <si>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</si>
  <si>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</si>
  <si>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</si>
  <si>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</si>
  <si>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</si>
  <si>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</si>
  <si>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</si>
  <si>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</si>
  <si>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</si>
  <si>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</si>
  <si>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</si>
  <si>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</si>
  <si>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</si>
  <si>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</si>
  <si>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</si>
  <si>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</si>
  <si>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</si>
  <si>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</si>
  <si>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</si>
  <si>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</si>
  <si>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</si>
  <si>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</si>
  <si>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</si>
  <si>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</si>
  <si>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</si>
  <si>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</si>
  <si>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</si>
  <si>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</si>
  <si>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</si>
  <si>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</si>
  <si>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</si>
  <si>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</si>
  <si>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</si>
  <si>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</si>
  <si>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</si>
  <si>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</si>
  <si>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</si>
  <si>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</si>
  <si>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</si>
  <si>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</si>
  <si>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</si>
  <si>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</si>
  <si>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</si>
  <si>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</si>
  <si>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</si>
  <si>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</si>
  <si>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</si>
  <si>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</si>
  <si>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</si>
  <si>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</si>
  <si>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</si>
  <si>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</si>
  <si>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</si>
  <si>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</si>
  <si>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</si>
  <si>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</si>
  <si>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</si>
  <si>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</si>
  <si>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</si>
  <si>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</si>
  <si>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</si>
  <si>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</si>
  <si>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</si>
  <si>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</si>
  <si>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</si>
  <si>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</si>
  <si>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</si>
  <si>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</si>
  <si>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</si>
  <si>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</si>
  <si>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</si>
  <si>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</si>
  <si>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</si>
  <si>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</si>
  <si>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</si>
  <si>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</si>
  <si>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</si>
  <si>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</si>
  <si>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</si>
  <si>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</si>
  <si>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</si>
  <si>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</si>
  <si>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</si>
  <si>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</si>
  <si>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</si>
  <si>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</si>
  <si>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</si>
  <si>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</si>
  <si>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</si>
  <si>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</si>
  <si>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</si>
  <si>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</si>
  <si>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</si>
  <si>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</si>
  <si>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</si>
  <si>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</si>
  <si>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</si>
  <si>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</si>
  <si>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</si>
  <si>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</si>
  <si>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</si>
  <si>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</si>
  <si>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</si>
  <si>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</si>
  <si>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</si>
  <si>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</si>
  <si>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</si>
  <si>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</si>
  <si>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</si>
  <si>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</si>
  <si>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</si>
  <si>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</si>
  <si>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</si>
  <si>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</si>
  <si>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</si>
  <si>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</si>
  <si>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</si>
  <si>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</si>
  <si>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</si>
  <si>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</si>
  <si>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</si>
  <si>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</si>
  <si>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</si>
  <si>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</si>
  <si>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</si>
  <si>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</si>
  <si>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</si>
  <si>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</si>
  <si>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</si>
  <si>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</si>
  <si>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</si>
  <si>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</si>
  <si>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</si>
  <si>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</si>
  <si>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</si>
  <si>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</si>
  <si>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</si>
  <si>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</si>
  <si>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</si>
  <si>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</si>
  <si>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</si>
  <si>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</si>
  <si>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</si>
  <si>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</si>
  <si>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</si>
  <si>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</si>
  <si>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</si>
  <si>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</si>
  <si>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</si>
  <si>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</si>
  <si>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</si>
  <si>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</si>
  <si>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</si>
  <si>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</si>
  <si>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</si>
  <si>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</si>
  <si>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</si>
  <si>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</si>
  <si>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</si>
  <si>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</si>
  <si>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</si>
  <si>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</si>
  <si>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</si>
  <si>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</si>
  <si>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</si>
  <si>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</si>
  <si>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</si>
  <si>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</si>
  <si>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</si>
  <si>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</si>
  <si>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</si>
  <si>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</si>
  <si>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</si>
  <si>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</si>
  <si>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</si>
  <si>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</si>
  <si>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</si>
  <si>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</si>
  <si>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</si>
  <si>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</si>
  <si>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</si>
  <si>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</si>
  <si>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</si>
  <si>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</si>
  <si>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</si>
  <si>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</si>
  <si>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</si>
  <si>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</si>
  <si>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</si>
  <si>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</si>
  <si>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</si>
  <si>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</si>
  <si>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</si>
  <si>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</si>
  <si>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</si>
  <si>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</si>
  <si>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</si>
  <si>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</si>
  <si>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</si>
  <si>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</si>
  <si>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</si>
  <si>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</si>
  <si>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</si>
  <si>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</si>
  <si>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</si>
  <si>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</si>
  <si>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</si>
  <si>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</si>
  <si>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</si>
  <si>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</si>
  <si>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</si>
  <si>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</si>
  <si>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</si>
  <si>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</si>
  <si>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</si>
  <si>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</si>
  <si>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</si>
  <si>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</si>
  <si>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</si>
  <si>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</si>
  <si>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</si>
  <si>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</si>
  <si>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</si>
  <si>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</si>
  <si>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</si>
  <si>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</si>
  <si>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</si>
  <si>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</si>
  <si>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</si>
  <si>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</si>
  <si>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</si>
  <si>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</si>
  <si>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</si>
  <si>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</si>
  <si>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</si>
  <si>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</si>
  <si>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</si>
  <si>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</si>
  <si>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</si>
  <si>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</si>
  <si>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</si>
  <si>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</si>
  <si>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</si>
  <si>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</si>
  <si>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</si>
  <si>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</si>
  <si>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</si>
  <si>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</si>
  <si>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</si>
  <si>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</si>
  <si>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</si>
  <si>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</si>
  <si>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</si>
  <si>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</si>
  <si>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</si>
  <si>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</si>
  <si>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</si>
  <si>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</si>
  <si>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</si>
  <si>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</si>
  <si>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</si>
  <si>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</si>
  <si>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</si>
  <si>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</si>
  <si>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</si>
  <si>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</si>
  <si>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</si>
  <si>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</si>
  <si>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</si>
  <si>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</si>
  <si>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</si>
  <si>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</si>
  <si>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</si>
  <si>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</si>
  <si>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</si>
  <si>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</si>
  <si>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</si>
  <si>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</si>
  <si>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</si>
  <si>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</si>
  <si>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</si>
  <si>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</si>
  <si>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</si>
  <si>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</si>
  <si>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</si>
  <si>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</si>
  <si>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</si>
  <si>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</si>
  <si>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</si>
  <si>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</si>
  <si>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</si>
  <si>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</si>
  <si>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</si>
  <si>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</si>
  <si>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</si>
  <si>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</si>
  <si>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</si>
  <si>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</si>
  <si>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</si>
  <si>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</si>
  <si>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</si>
  <si>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</si>
  <si>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</si>
  <si>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</si>
  <si>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</si>
  <si>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</si>
  <si>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</si>
  <si>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</si>
  <si>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</si>
  <si>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</si>
  <si>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</si>
  <si>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</si>
  <si>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</si>
  <si>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</si>
  <si>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</si>
  <si>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</si>
  <si>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</si>
  <si>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</si>
  <si>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</si>
  <si>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</si>
  <si>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</si>
  <si>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</si>
  <si>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</si>
  <si>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</si>
  <si>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</si>
  <si>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</si>
  <si>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</si>
  <si>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</si>
  <si>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</si>
  <si>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</si>
  <si>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</si>
  <si>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</si>
  <si>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</si>
  <si>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</si>
  <si>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</si>
  <si>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</si>
  <si>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</si>
  <si>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</si>
  <si>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</si>
  <si>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</si>
  <si>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</si>
  <si>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</si>
  <si>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</si>
  <si>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</si>
  <si>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</si>
  <si>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</si>
  <si>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</si>
  <si>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</si>
  <si>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</si>
  <si>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</si>
  <si>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</si>
  <si>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</si>
  <si>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</si>
  <si>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</si>
  <si>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</si>
  <si>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</si>
  <si>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</si>
  <si>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</si>
  <si>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</si>
  <si>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</si>
  <si>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</si>
  <si>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</si>
  <si>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</si>
  <si>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</si>
  <si>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</si>
  <si>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</si>
  <si>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</si>
  <si>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</si>
  <si>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</si>
  <si>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</si>
  <si>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</si>
  <si>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</si>
  <si>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</si>
  <si>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</si>
  <si>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</si>
  <si>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</si>
  <si>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</si>
  <si>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</si>
  <si>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</si>
  <si>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</si>
  <si>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</si>
  <si>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</si>
  <si>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</si>
  <si>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</si>
  <si>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</si>
  <si>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</si>
  <si>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</si>
  <si>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</si>
  <si>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</si>
  <si>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</si>
  <si>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</si>
  <si>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</si>
  <si>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</si>
  <si>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</si>
  <si>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</si>
  <si>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</si>
  <si>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</si>
  <si>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</si>
  <si>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</si>
  <si>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</si>
  <si>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</si>
  <si>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</si>
  <si>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</si>
  <si>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</si>
  <si>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</si>
  <si>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</si>
  <si>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</si>
  <si>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</si>
  <si>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</si>
  <si>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</si>
  <si>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</si>
  <si>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</si>
  <si>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</si>
  <si>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</si>
  <si>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</si>
  <si>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</si>
  <si>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</si>
  <si>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</si>
  <si>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</si>
  <si>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</si>
  <si>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</si>
  <si>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</si>
  <si>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</si>
  <si>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</si>
  <si>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</si>
  <si>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</si>
  <si>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</si>
  <si>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</si>
  <si>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</si>
  <si>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</si>
  <si>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</si>
  <si>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</si>
  <si>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</si>
  <si>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</si>
  <si>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</si>
  <si>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</si>
  <si>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</si>
  <si>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</si>
  <si>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</si>
  <si>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</si>
  <si>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</si>
  <si>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</si>
  <si>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</si>
  <si>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</si>
  <si>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</si>
  <si>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</si>
  <si>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</si>
  <si>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</si>
  <si>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</si>
  <si>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</si>
  <si>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</si>
  <si>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</si>
  <si>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</si>
  <si>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</si>
  <si>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</si>
  <si>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</si>
  <si>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</si>
  <si>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</si>
  <si>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</si>
  <si>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</si>
  <si>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</si>
  <si>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</si>
  <si>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</si>
  <si>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</si>
  <si>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</si>
  <si>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</si>
  <si>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</si>
  <si>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</si>
  <si>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</si>
  <si>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</si>
  <si>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</si>
  <si>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</si>
  <si>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</si>
  <si>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</si>
  <si>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</si>
  <si>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</si>
  <si>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</si>
  <si>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</si>
  <si>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</si>
  <si>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</si>
  <si>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</si>
  <si>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</si>
  <si>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</si>
  <si>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</si>
  <si>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</si>
  <si>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</si>
  <si>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</si>
  <si>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</si>
  <si>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</si>
  <si>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</si>
  <si>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</si>
  <si>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</si>
  <si>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</si>
  <si>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</si>
  <si>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</si>
  <si>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</si>
  <si>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</si>
  <si>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</si>
  <si>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</si>
  <si>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</si>
  <si>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</si>
  <si>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</si>
  <si>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</si>
  <si>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</si>
  <si>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</si>
  <si>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</si>
  <si>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</si>
  <si>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</si>
  <si>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</si>
  <si>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</si>
  <si>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</si>
  <si>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</si>
  <si>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</si>
  <si>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</si>
  <si>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</si>
  <si>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</si>
  <si>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</si>
  <si>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</si>
  <si>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</si>
  <si>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</si>
  <si>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</si>
  <si>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</si>
  <si>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</si>
  <si>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</si>
  <si>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</si>
  <si>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</si>
  <si>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</si>
  <si>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</si>
  <si>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</si>
  <si>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</si>
  <si>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</si>
  <si>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</si>
  <si>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</si>
  <si>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</si>
  <si>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</si>
  <si>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</si>
  <si>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</si>
  <si>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</si>
  <si>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</si>
  <si>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</si>
  <si>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</si>
  <si>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</si>
  <si>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</si>
  <si>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</si>
  <si>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</si>
  <si>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</si>
  <si>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</si>
  <si>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</si>
  <si>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</si>
  <si>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</si>
  <si>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</si>
  <si>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</si>
  <si>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</si>
  <si>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</si>
  <si>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</si>
  <si>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</si>
  <si>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</si>
  <si>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</si>
  <si>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</si>
  <si>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</si>
  <si>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</si>
  <si>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</si>
  <si>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</si>
  <si>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</si>
  <si>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</si>
  <si>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</si>
  <si>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</si>
  <si>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</si>
  <si>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</si>
  <si>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</si>
  <si>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</si>
  <si>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</si>
  <si>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</si>
  <si>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</si>
  <si>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</si>
  <si>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</si>
  <si>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</si>
  <si>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</si>
  <si>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</si>
  <si>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</si>
  <si>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</si>
  <si>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</si>
  <si>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</si>
  <si>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</si>
  <si>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</si>
  <si>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</si>
  <si>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</si>
  <si>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</si>
  <si>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</si>
  <si>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</si>
  <si>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</si>
  <si>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</si>
  <si>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</si>
  <si>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</si>
  <si>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</si>
  <si>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</si>
  <si>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</si>
  <si>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</si>
  <si>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</si>
  <si>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</si>
  <si>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</si>
  <si>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</si>
  <si>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</si>
  <si>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</si>
  <si>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</si>
  <si>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</si>
  <si>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</si>
  <si>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</si>
  <si>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</si>
  <si>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</si>
  <si>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</si>
  <si>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</si>
  <si>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</si>
  <si>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</si>
  <si>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</si>
  <si>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</si>
  <si>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</si>
  <si>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</si>
  <si>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</si>
  <si>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</si>
  <si>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</si>
  <si>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</si>
  <si>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</si>
  <si>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</si>
  <si>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</si>
  <si>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</si>
  <si>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</si>
  <si>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</si>
  <si>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</si>
  <si>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</si>
  <si>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</si>
  <si>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</si>
  <si>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</si>
  <si>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</si>
  <si>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</si>
  <si>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</si>
  <si>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</si>
  <si>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</si>
  <si>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</si>
  <si>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</si>
  <si>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</si>
  <si>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</si>
  <si>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</si>
  <si>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</si>
  <si>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</si>
  <si>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</si>
  <si>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</si>
  <si>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</si>
  <si>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</si>
  <si>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</si>
  <si>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</si>
  <si>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</si>
  <si>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</si>
  <si>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</si>
  <si>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</si>
  <si>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</si>
  <si>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</si>
  <si>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</si>
  <si>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</si>
  <si>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</si>
  <si>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</si>
  <si>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</si>
  <si>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</si>
  <si>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</si>
  <si>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</si>
  <si>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</si>
  <si>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</si>
  <si>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</si>
  <si>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</si>
  <si>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</si>
  <si>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</si>
  <si>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</si>
  <si>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</si>
  <si>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</si>
  <si>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</si>
  <si>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</si>
  <si>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</si>
  <si>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</si>
  <si>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</si>
  <si>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</si>
  <si>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</si>
  <si>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</si>
  <si>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</si>
  <si>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</si>
  <si>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</si>
  <si>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</si>
  <si>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</si>
  <si>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</si>
  <si>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</si>
  <si>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</si>
  <si>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</si>
  <si>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</si>
  <si>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</si>
  <si>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</si>
  <si>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</si>
  <si>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</si>
  <si>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</si>
  <si>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</si>
  <si>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</si>
  <si>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</si>
  <si>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</si>
  <si>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</si>
  <si>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</si>
  <si>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</si>
  <si>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</si>
  <si>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</si>
  <si>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</si>
  <si>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</si>
  <si>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</si>
  <si>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</si>
  <si>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</si>
  <si>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</si>
  <si>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</si>
  <si>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</si>
  <si>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</si>
  <si>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</si>
  <si>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</si>
  <si>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</si>
  <si>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</si>
  <si>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</si>
  <si>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</si>
  <si>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</si>
  <si>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</si>
  <si>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</si>
  <si>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</si>
  <si>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</si>
  <si>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</si>
  <si>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</si>
  <si>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</si>
  <si>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</si>
  <si>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</si>
  <si>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</si>
  <si>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</si>
  <si>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</si>
  <si>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</si>
  <si>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</si>
  <si>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</si>
  <si>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</si>
  <si>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</si>
  <si>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</si>
  <si>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</si>
  <si>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</si>
  <si>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</si>
  <si>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</si>
  <si>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</si>
  <si>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</si>
  <si>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</si>
  <si>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</si>
  <si>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</si>
  <si>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</si>
  <si>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</si>
  <si>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</si>
  <si>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</si>
  <si>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</si>
  <si>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</si>
  <si>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</si>
  <si>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</si>
  <si>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</si>
  <si>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</si>
  <si>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</si>
  <si>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</si>
  <si>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</si>
  <si>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</si>
  <si>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</si>
  <si>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</si>
  <si>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</si>
  <si>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</si>
  <si>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</si>
  <si>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</si>
  <si>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</si>
  <si>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</si>
  <si>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</si>
  <si>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</si>
  <si>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</si>
  <si>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</si>
  <si>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</si>
  <si>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</si>
  <si>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</si>
  <si>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</si>
  <si>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</si>
  <si>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</si>
  <si>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</si>
  <si>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</si>
  <si>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</si>
  <si>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</si>
  <si>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</si>
  <si>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</si>
  <si>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</si>
  <si>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</si>
  <si>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</si>
  <si>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</si>
  <si>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</si>
  <si>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</si>
  <si>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</si>
  <si>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</si>
  <si>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</si>
  <si>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</si>
  <si>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</si>
  <si>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</si>
  <si>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</si>
  <si>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</si>
  <si>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</si>
  <si>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</si>
  <si>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</si>
  <si>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</si>
  <si>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</si>
  <si>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</si>
  <si>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</si>
  <si>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</si>
  <si>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</si>
  <si>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</si>
  <si>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</si>
  <si>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</si>
  <si>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</si>
  <si>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</si>
  <si>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</si>
  <si>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</si>
  <si>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</si>
  <si>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</si>
  <si>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</si>
  <si>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</si>
  <si>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</si>
  <si>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</si>
  <si>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</si>
  <si>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</si>
  <si>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</si>
  <si>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</si>
  <si>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</si>
  <si>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</si>
  <si>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</si>
  <si>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</si>
  <si>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</si>
  <si>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</si>
  <si>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</si>
  <si>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</si>
  <si>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</si>
  <si>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</si>
  <si>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</si>
  <si>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</si>
  <si>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</si>
  <si>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</si>
  <si>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</si>
  <si>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</si>
  <si>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</si>
  <si>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</si>
  <si>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</si>
  <si>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</si>
  <si>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</si>
  <si>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</si>
  <si>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</si>
  <si>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</si>
  <si>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</si>
  <si>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</si>
  <si>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</si>
  <si>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</si>
  <si>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</si>
  <si>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</si>
  <si>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</si>
  <si>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</si>
  <si>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</si>
  <si>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</si>
  <si>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</si>
  <si>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</si>
  <si>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</si>
  <si>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</si>
  <si>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</si>
  <si>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</si>
  <si>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</si>
  <si>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</si>
  <si>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</si>
  <si>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</si>
  <si>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</si>
  <si>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</si>
  <si>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</si>
  <si>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</si>
  <si>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</si>
  <si>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</si>
  <si>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</si>
  <si>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</si>
  <si>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</si>
  <si>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</si>
  <si>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</si>
  <si>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</si>
  <si>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</si>
  <si>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</si>
  <si>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</si>
  <si>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</si>
  <si>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</si>
  <si>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</si>
  <si>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</si>
  <si>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</si>
  <si>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</si>
  <si>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</si>
  <si>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</si>
  <si>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</si>
  <si>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</si>
  <si>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</si>
  <si>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</si>
  <si>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</si>
  <si>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</si>
  <si>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</si>
  <si>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</si>
  <si>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</si>
  <si>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</si>
  <si>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</si>
  <si>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</si>
  <si>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</si>
  <si>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</si>
  <si>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</si>
  <si>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</si>
  <si>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</si>
  <si>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</si>
  <si>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</si>
  <si>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</si>
  <si>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</si>
  <si>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</si>
  <si>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</si>
  <si>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</si>
  <si>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</si>
  <si>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</si>
  <si>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</si>
  <si>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</si>
  <si>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</si>
  <si>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</si>
  <si>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</si>
  <si>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</si>
  <si>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</si>
  <si>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</si>
  <si>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</si>
  <si>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</si>
  <si>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</si>
  <si>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</si>
  <si>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</si>
  <si>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</si>
  <si>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</si>
  <si>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</si>
  <si>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</si>
  <si>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</si>
  <si>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</si>
  <si>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</si>
  <si>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</si>
  <si>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</si>
  <si>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</si>
  <si>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</si>
  <si>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</si>
  <si>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</si>
  <si>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</si>
  <si>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</si>
  <si>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</si>
  <si>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</si>
  <si>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</si>
  <si>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</si>
  <si>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</si>
  <si>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</si>
  <si>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</si>
  <si>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</si>
  <si>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</si>
  <si>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</si>
  <si>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</si>
  <si>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</si>
  <si>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</si>
  <si>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</si>
  <si>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</si>
  <si>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</si>
  <si>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</si>
  <si>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</si>
  <si>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</si>
  <si>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</si>
  <si>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</si>
  <si>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</si>
  <si>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</si>
  <si>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</si>
  <si>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</si>
  <si>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</si>
  <si>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</si>
  <si>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</si>
  <si>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</si>
  <si>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</si>
  <si>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</si>
  <si>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</si>
  <si>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</si>
  <si>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</si>
  <si>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</si>
  <si>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</si>
  <si>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</si>
  <si>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</si>
  <si>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</si>
  <si>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</si>
  <si>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</si>
  <si>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</si>
  <si>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</si>
  <si>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</si>
  <si>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</si>
  <si>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</si>
  <si>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</si>
  <si>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</si>
  <si>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</si>
  <si>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</si>
  <si>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</si>
  <si>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</si>
  <si>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</si>
  <si>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</si>
  <si>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</si>
  <si>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</si>
  <si>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</si>
  <si>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</si>
  <si>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</si>
  <si>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</si>
  <si>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</si>
  <si>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</si>
  <si>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</si>
  <si>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</si>
  <si>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</si>
  <si>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</si>
  <si>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</si>
  <si>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</si>
  <si>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</si>
  <si>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</si>
  <si>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</si>
  <si>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</si>
  <si>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</si>
  <si>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</si>
  <si>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</si>
  <si>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</si>
  <si>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</si>
  <si>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</si>
  <si>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</si>
  <si>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</si>
  <si>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</si>
  <si>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</si>
  <si>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</si>
  <si>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</si>
  <si>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</si>
  <si>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</si>
  <si>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</si>
  <si>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</si>
  <si>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</si>
  <si>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</si>
  <si>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</si>
  <si>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</si>
  <si>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</si>
  <si>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</si>
  <si>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</si>
  <si>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</si>
  <si>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</si>
  <si>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</si>
  <si>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</si>
  <si>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</si>
  <si>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</si>
  <si>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</si>
  <si>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</si>
  <si>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</si>
  <si>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</si>
  <si>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</si>
  <si>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</si>
  <si>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</si>
  <si>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</si>
  <si>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</si>
  <si>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</si>
  <si>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</si>
  <si>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</si>
  <si>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</si>
  <si>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</si>
  <si>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</si>
  <si>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</si>
  <si>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</si>
  <si>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</si>
  <si>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</si>
  <si>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</si>
  <si>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</si>
  <si>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</si>
  <si>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</si>
  <si>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</si>
  <si>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</si>
  <si>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</si>
  <si>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</si>
  <si>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</si>
  <si>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</si>
  <si>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</si>
  <si>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</si>
  <si>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</si>
  <si>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</si>
  <si>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</si>
  <si>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</si>
  <si>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</si>
  <si>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</si>
  <si>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</si>
  <si>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</si>
  <si>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</si>
  <si>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</si>
  <si>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</si>
  <si>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</si>
  <si>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</si>
  <si>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</si>
  <si>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</si>
  <si>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</si>
  <si>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</si>
  <si>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</si>
  <si>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</si>
  <si>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</si>
  <si>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</si>
  <si>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</si>
  <si>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</si>
  <si>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</si>
  <si>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</si>
  <si>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</si>
  <si>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</si>
  <si>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</si>
  <si>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</si>
  <si>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</si>
  <si>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</si>
  <si>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</si>
  <si>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</si>
  <si>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</si>
  <si>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</si>
  <si>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</si>
  <si>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</si>
  <si>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</si>
  <si>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</si>
  <si>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</si>
  <si>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</si>
  <si>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</si>
  <si>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</si>
  <si>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</si>
  <si>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</si>
  <si>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</si>
  <si>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</si>
  <si>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</si>
  <si>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</si>
  <si>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</si>
  <si>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</si>
  <si>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</si>
  <si>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</si>
  <si>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</si>
  <si>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</si>
  <si>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</si>
  <si>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</si>
  <si>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</si>
  <si>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</si>
  <si>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</si>
  <si>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</si>
  <si>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</si>
  <si>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</si>
  <si>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</si>
  <si>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</si>
  <si>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</si>
  <si>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</si>
  <si>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</si>
  <si>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</si>
  <si>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</si>
  <si>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</si>
  <si>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</si>
  <si>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</si>
  <si>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</si>
  <si>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</si>
  <si>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</si>
  <si>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</si>
  <si>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</si>
  <si>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</si>
  <si>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</si>
  <si>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</si>
  <si>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</si>
  <si>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</si>
  <si>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</si>
  <si>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</si>
  <si>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</si>
  <si>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</si>
  <si>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</si>
  <si>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</si>
  <si>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</si>
  <si>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</si>
  <si>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</si>
  <si>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</si>
  <si>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</si>
  <si>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</si>
  <si>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</si>
  <si>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</si>
  <si>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</si>
  <si>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</si>
  <si>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</si>
  <si>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</si>
  <si>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</si>
  <si>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</si>
  <si>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</si>
  <si>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</si>
  <si>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</si>
  <si>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</si>
  <si>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</si>
  <si>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</si>
  <si>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</si>
  <si>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</si>
  <si>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</si>
  <si>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</si>
  <si>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</si>
  <si>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</si>
  <si>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</si>
  <si>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</si>
  <si>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</si>
  <si>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</si>
  <si>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</si>
  <si>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</si>
  <si>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</si>
  <si>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</si>
  <si>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</si>
  <si>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</si>
  <si>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</si>
  <si>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</si>
  <si>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</si>
  <si>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</si>
  <si>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</si>
  <si>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</si>
  <si>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</si>
  <si>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</si>
  <si>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</si>
  <si>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</si>
  <si>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</si>
  <si>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</si>
  <si>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</si>
  <si>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</si>
  <si>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</si>
  <si>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</si>
  <si>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</si>
  <si>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</si>
  <si>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</si>
  <si>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</si>
  <si>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</si>
  <si>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</si>
  <si>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</si>
  <si>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</si>
  <si>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</si>
  <si>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</si>
  <si>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</si>
  <si>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</si>
  <si>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</si>
  <si>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</si>
  <si>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</si>
  <si>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</si>
  <si>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</si>
  <si>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</si>
  <si>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</si>
  <si>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</si>
  <si>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</si>
  <si>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</si>
  <si>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</si>
  <si>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</si>
  <si>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</si>
  <si>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</si>
  <si>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</si>
  <si>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</si>
  <si>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</si>
  <si>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</si>
  <si>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</si>
  <si>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</si>
  <si>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</si>
  <si>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</si>
  <si>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</si>
  <si>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</si>
  <si>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</si>
  <si>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</si>
  <si>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</si>
  <si>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</si>
  <si>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</si>
  <si>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</si>
  <si>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</si>
  <si>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</si>
  <si>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</si>
  <si>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</si>
  <si>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</si>
  <si>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</si>
  <si>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</si>
  <si>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</si>
  <si>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</si>
  <si>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</si>
  <si>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</si>
  <si>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</si>
  <si>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</si>
  <si>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</si>
  <si>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</si>
  <si>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</si>
  <si>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</si>
  <si>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</si>
  <si>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</si>
  <si>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</si>
  <si>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</si>
  <si>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</si>
  <si>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</si>
  <si>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</si>
  <si>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</si>
  <si>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</si>
  <si>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</si>
  <si>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</si>
  <si>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</si>
  <si>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</si>
  <si>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</si>
  <si>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</si>
  <si>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</si>
  <si>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</si>
  <si>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</si>
  <si>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</si>
  <si>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</si>
  <si>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</si>
  <si>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</si>
  <si>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</si>
  <si>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</si>
  <si>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</si>
  <si>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</si>
  <si>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</si>
  <si>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</si>
  <si>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</si>
  <si>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</si>
  <si>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</si>
  <si>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</si>
  <si>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</si>
  <si>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</si>
  <si>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</si>
  <si>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</si>
  <si>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</si>
  <si>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</si>
  <si>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</si>
  <si>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</si>
  <si>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</si>
  <si>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</si>
  <si>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</si>
  <si>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</si>
  <si>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</si>
  <si>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</si>
  <si>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</si>
  <si>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</si>
  <si>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</si>
  <si>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</si>
  <si>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</si>
  <si>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</si>
  <si>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</si>
  <si>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</si>
  <si>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</si>
  <si>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</si>
  <si>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</si>
  <si>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</si>
  <si>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</si>
  <si>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</si>
  <si>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</si>
  <si>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</si>
  <si>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</si>
  <si>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</si>
  <si>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</si>
  <si>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</si>
  <si>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</si>
  <si>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</si>
  <si>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</si>
  <si>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</si>
  <si>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</si>
  <si>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</si>
  <si>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</si>
  <si>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</si>
  <si>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</si>
  <si>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</si>
  <si>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</si>
  <si>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</si>
  <si>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</si>
  <si>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</si>
  <si>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</si>
  <si>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</si>
  <si>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</si>
  <si>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</si>
  <si>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</si>
  <si>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</si>
  <si>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</si>
  <si>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</si>
  <si>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</si>
  <si>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</si>
  <si>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</si>
  <si>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</si>
  <si>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</si>
  <si>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</si>
  <si>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</si>
  <si>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</si>
  <si>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</si>
  <si>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</si>
  <si>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</si>
  <si>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</si>
  <si>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</si>
  <si>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</si>
  <si>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</si>
  <si>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</si>
  <si>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</si>
  <si>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</si>
  <si>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</si>
  <si>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</si>
  <si>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</si>
  <si>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</si>
  <si>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</si>
  <si>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</si>
  <si>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</si>
  <si>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</si>
  <si>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</si>
  <si>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</si>
  <si>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</si>
  <si>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</si>
  <si>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</si>
  <si>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</si>
  <si>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</si>
  <si>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</si>
  <si>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</si>
  <si>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</si>
  <si>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</si>
  <si>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</si>
  <si>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</si>
  <si>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</si>
  <si>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</si>
  <si>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</si>
  <si>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</si>
  <si>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</si>
  <si>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</si>
  <si>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</si>
  <si>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</si>
  <si>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</si>
  <si>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</si>
  <si>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</si>
  <si>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</si>
  <si>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</si>
  <si>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</si>
  <si>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</si>
  <si>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</si>
  <si>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</si>
  <si>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</si>
  <si>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</si>
  <si>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</si>
  <si>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</si>
  <si>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</si>
  <si>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</si>
  <si>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</si>
  <si>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</si>
  <si>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</si>
  <si>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</si>
  <si>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</si>
  <si>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</si>
  <si>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</si>
  <si>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</si>
  <si>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</si>
  <si>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</si>
  <si>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</si>
  <si>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</si>
  <si>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</si>
  <si>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</si>
  <si>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</si>
  <si>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</si>
  <si>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</si>
  <si>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</si>
  <si>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</si>
  <si>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</si>
  <si>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</si>
  <si>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</si>
  <si>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</si>
  <si>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</si>
  <si>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</si>
  <si>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</si>
  <si>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</si>
  <si>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</si>
  <si>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</si>
  <si>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</si>
  <si>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</si>
  <si>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</si>
  <si>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</si>
  <si>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</si>
  <si>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</si>
  <si>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</si>
  <si>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</si>
  <si>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</si>
  <si>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</si>
  <si>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</si>
  <si>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</si>
  <si>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</si>
  <si>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</si>
  <si>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</si>
  <si>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</si>
  <si>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</si>
  <si>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</si>
  <si>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</si>
  <si>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</si>
  <si>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</si>
  <si>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</si>
  <si>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</si>
  <si>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</si>
  <si>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</si>
  <si>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</si>
  <si>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</si>
  <si>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</si>
  <si>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</si>
  <si>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</si>
  <si>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</si>
  <si>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</si>
  <si>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</si>
  <si>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</si>
  <si>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</si>
  <si>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</si>
  <si>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</si>
  <si>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</si>
  <si>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</si>
  <si>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</si>
  <si>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</si>
  <si>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</si>
  <si>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</si>
  <si>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</si>
  <si>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</si>
  <si>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</si>
  <si>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</si>
  <si>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</si>
  <si>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</si>
  <si>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</si>
  <si>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</si>
  <si>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</si>
  <si>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</si>
  <si>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</si>
  <si>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</si>
  <si>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</si>
  <si>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</si>
  <si>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</si>
  <si>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</si>
  <si>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</si>
  <si>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</si>
  <si>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</si>
  <si>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</si>
  <si>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</si>
  <si>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</si>
  <si>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</si>
  <si>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</si>
  <si>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</si>
  <si>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</si>
  <si>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</si>
  <si>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</si>
  <si>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</si>
  <si>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</si>
  <si>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</si>
  <si>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</si>
  <si>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</si>
  <si>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</si>
  <si>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</si>
  <si>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</si>
  <si>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</si>
  <si>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</si>
  <si>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</si>
  <si>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</si>
  <si>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</si>
  <si>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</si>
  <si>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</si>
  <si>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</si>
  <si>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</si>
  <si>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</si>
  <si>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</si>
  <si>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</si>
  <si>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</si>
  <si>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</si>
  <si>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</si>
  <si>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</si>
  <si>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</si>
  <si>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</si>
  <si>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</si>
  <si>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</si>
  <si>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</si>
  <si>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</si>
  <si>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</si>
  <si>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</si>
  <si>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</si>
  <si>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</si>
  <si>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</si>
  <si>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</si>
  <si>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</si>
  <si>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</si>
  <si>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</si>
  <si>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</si>
  <si>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</si>
  <si>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</si>
  <si>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</si>
  <si>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</si>
  <si>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</si>
  <si>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</si>
  <si>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</si>
  <si>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</si>
  <si>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</si>
  <si>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</si>
  <si>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</si>
  <si>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</si>
  <si>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</si>
  <si>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</si>
  <si>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</si>
  <si>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</si>
  <si>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</si>
  <si>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</si>
  <si>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</si>
  <si>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</si>
  <si>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</si>
  <si>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</si>
  <si>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</si>
  <si>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</si>
  <si>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</si>
  <si>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</si>
  <si>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</si>
  <si>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</si>
  <si>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</si>
  <si>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</si>
  <si>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</si>
  <si>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</si>
  <si>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</si>
  <si>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</si>
  <si>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</si>
  <si>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</si>
  <si>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</si>
  <si>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</si>
  <si>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</si>
  <si>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</si>
  <si>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</si>
  <si>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</si>
  <si>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</si>
  <si>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</si>
  <si>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</si>
  <si>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</si>
  <si>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</si>
  <si>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</si>
  <si>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</si>
  <si>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</si>
  <si>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</si>
  <si>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</si>
  <si>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</si>
  <si>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</si>
  <si>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</si>
  <si>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</si>
  <si>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</si>
  <si>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</si>
  <si>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</si>
  <si>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</si>
  <si>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</si>
  <si>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</si>
  <si>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</si>
  <si>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</si>
  <si>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</si>
  <si>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</si>
  <si>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</si>
  <si>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</si>
  <si>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</si>
  <si>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</si>
  <si>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</si>
  <si>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</si>
  <si>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</si>
  <si>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</si>
  <si>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</si>
  <si>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</si>
  <si>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</si>
  <si>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</si>
  <si>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</si>
  <si>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</si>
  <si>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</si>
  <si>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</si>
  <si>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</si>
  <si>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</si>
  <si>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</si>
  <si>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</si>
  <si>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</si>
  <si>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</si>
  <si>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</si>
  <si>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</si>
  <si>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</si>
  <si>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</si>
  <si>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</si>
  <si>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</si>
  <si>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</si>
  <si>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</si>
  <si>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</si>
  <si>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</si>
  <si>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</si>
  <si>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</si>
  <si>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</si>
  <si>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</si>
  <si>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</si>
  <si>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</si>
  <si>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</si>
  <si>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</si>
  <si>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</si>
  <si>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</si>
  <si>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</si>
  <si>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</si>
  <si>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</si>
  <si>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</si>
  <si>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</si>
  <si>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</si>
  <si>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</si>
  <si>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</si>
  <si>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</si>
  <si>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</si>
  <si>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</si>
  <si>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</si>
  <si>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</si>
  <si>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</si>
  <si>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</si>
  <si>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</si>
  <si>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</si>
  <si>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</si>
  <si>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</si>
  <si>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</si>
  <si>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</si>
  <si>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</si>
  <si>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</si>
  <si>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</si>
  <si>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</si>
  <si>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</si>
  <si>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</si>
  <si>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</si>
  <si>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</si>
  <si>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</si>
  <si>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</si>
  <si>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</si>
  <si>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</si>
  <si>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</si>
  <si>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</si>
  <si>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</si>
  <si>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</si>
  <si>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</si>
  <si>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</si>
  <si>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</si>
  <si>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</si>
  <si>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</si>
  <si>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</si>
  <si>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</si>
  <si>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</si>
  <si>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</si>
  <si>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</si>
  <si>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</si>
  <si>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</si>
  <si>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</si>
  <si>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</si>
  <si>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</si>
  <si>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</si>
  <si>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</si>
  <si>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</si>
  <si>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</si>
  <si>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</si>
  <si>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</si>
  <si>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</si>
  <si>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</si>
  <si>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</si>
  <si>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</si>
  <si>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</si>
  <si>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</si>
  <si>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</si>
  <si>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</si>
  <si>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</si>
  <si>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</si>
  <si>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</si>
  <si>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</si>
  <si>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</si>
  <si>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</si>
  <si>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</si>
  <si>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</si>
  <si>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</si>
  <si>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</si>
  <si>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</si>
  <si>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</si>
  <si>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</si>
  <si>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</si>
  <si>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</si>
  <si>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</si>
  <si>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</si>
  <si>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</si>
  <si>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</si>
  <si>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</si>
  <si>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</si>
  <si>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</si>
  <si>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</si>
  <si>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</si>
  <si>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</si>
  <si>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</si>
  <si>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</si>
  <si>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</si>
  <si>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</si>
  <si>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</si>
  <si>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</si>
  <si>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</si>
  <si>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</si>
  <si>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</si>
  <si>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</si>
  <si>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</si>
  <si>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</si>
  <si>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</si>
  <si>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</si>
  <si>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</si>
  <si>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</si>
  <si>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</si>
  <si>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</si>
  <si>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</si>
  <si>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</si>
  <si>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</si>
  <si>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</si>
  <si>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</si>
  <si>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</si>
  <si>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</si>
  <si>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</si>
  <si>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</si>
  <si>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</si>
  <si>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</si>
  <si>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</si>
  <si>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</si>
  <si>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</si>
  <si>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</si>
  <si>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</si>
  <si>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</si>
  <si>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</si>
  <si>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</si>
  <si>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</si>
  <si>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</si>
  <si>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</si>
  <si>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</si>
  <si>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</si>
  <si>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</si>
  <si>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</si>
  <si>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</si>
  <si>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</si>
  <si>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</si>
  <si>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</si>
  <si>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</si>
  <si>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</si>
  <si>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</si>
  <si>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</si>
  <si>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</si>
  <si>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</si>
  <si>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</si>
  <si>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</si>
  <si>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</si>
  <si>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</si>
  <si>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</si>
  <si>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</si>
  <si>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</si>
  <si>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</si>
  <si>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</si>
  <si>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</si>
  <si>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</si>
  <si>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</si>
  <si>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</si>
  <si>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</si>
  <si>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</si>
  <si>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</si>
  <si>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</si>
  <si>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</si>
  <si>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</si>
  <si>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</si>
  <si>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</si>
  <si>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</si>
  <si>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</si>
  <si>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</si>
  <si>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</si>
  <si>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</si>
  <si>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</si>
  <si>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</si>
  <si>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</si>
  <si>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</si>
  <si>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</si>
  <si>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</si>
  <si>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</si>
  <si>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</si>
  <si>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</si>
  <si>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</si>
  <si>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</si>
  <si>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</si>
  <si>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</si>
  <si>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</si>
  <si>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</si>
  <si>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</si>
  <si>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</si>
  <si>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</si>
  <si>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</si>
  <si>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</si>
  <si>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</si>
  <si>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</si>
  <si>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</si>
  <si>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</si>
  <si>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</si>
  <si>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</si>
  <si>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</si>
  <si>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</si>
  <si>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</si>
  <si>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</si>
  <si>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</si>
  <si>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</si>
  <si>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</si>
  <si>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</si>
  <si>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</si>
  <si>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</si>
  <si>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</si>
  <si>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</si>
  <si>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</si>
  <si>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</si>
  <si>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</si>
  <si>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</si>
  <si>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</si>
  <si>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</si>
  <si>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</si>
  <si>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</si>
  <si>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</si>
  <si>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</si>
  <si>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</si>
  <si>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</si>
  <si>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</si>
  <si>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</si>
  <si>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</si>
  <si>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</si>
  <si>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</si>
  <si>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</si>
  <si>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</si>
  <si>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</si>
  <si>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</si>
  <si>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</si>
  <si>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</si>
  <si>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</si>
  <si>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</si>
  <si>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</si>
  <si>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</si>
  <si>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</si>
  <si>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</si>
  <si>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</si>
  <si>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</si>
  <si>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</si>
  <si>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</si>
  <si>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</si>
  <si>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</si>
  <si>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</si>
  <si>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</si>
  <si>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</si>
  <si>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</si>
  <si>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</si>
  <si>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</si>
  <si>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</si>
  <si>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</si>
  <si>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</si>
  <si>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</si>
  <si>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</si>
  <si>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</si>
  <si>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</si>
  <si>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</si>
  <si>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</si>
  <si>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</si>
  <si>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</si>
  <si>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</si>
  <si>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</si>
  <si>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</si>
  <si>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</si>
  <si>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</si>
  <si>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</si>
  <si>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</si>
  <si>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</si>
  <si>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</si>
  <si>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</si>
  <si>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</si>
  <si>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</si>
  <si>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</si>
  <si>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</si>
  <si>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</si>
  <si>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</si>
  <si>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</si>
  <si>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</si>
  <si>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</si>
  <si>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</si>
  <si>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</si>
  <si>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</si>
  <si>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</si>
  <si>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</si>
  <si>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</si>
  <si>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</si>
  <si>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</si>
  <si>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</si>
  <si>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</si>
  <si>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</si>
  <si>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</si>
  <si>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</si>
  <si>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</si>
  <si>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</si>
  <si>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</si>
  <si>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</si>
  <si>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</si>
  <si>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</si>
  <si>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</si>
  <si>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</si>
  <si>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</si>
  <si>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</si>
  <si>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</si>
  <si>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</si>
  <si>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</si>
  <si>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</si>
  <si>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</si>
  <si>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</si>
  <si>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</si>
  <si>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</si>
  <si>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</si>
  <si>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</si>
  <si>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</si>
  <si>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</si>
  <si>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</si>
  <si>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</si>
  <si>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</si>
  <si>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</si>
  <si>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</si>
  <si>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</si>
  <si>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</si>
  <si>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</si>
  <si>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</si>
  <si>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</si>
  <si>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</si>
  <si>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</si>
  <si>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</si>
  <si>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</si>
  <si>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</si>
  <si>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</si>
  <si>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</si>
  <si>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</si>
  <si>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</si>
  <si>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</si>
  <si>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</si>
  <si>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</si>
  <si>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</si>
  <si>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</si>
  <si>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</si>
  <si>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</si>
  <si>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</si>
  <si>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</si>
  <si>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</si>
  <si>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</si>
  <si>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</si>
  <si>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</si>
  <si>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</si>
  <si>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</si>
  <si>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</si>
  <si>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</si>
  <si>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</si>
  <si>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</si>
  <si>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</si>
  <si>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</si>
  <si>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</si>
  <si>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</si>
  <si>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</si>
  <si>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</si>
  <si>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</si>
  <si>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</si>
  <si>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</si>
  <si>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</si>
  <si>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</si>
  <si>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</si>
  <si>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</si>
  <si>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</si>
  <si>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</si>
  <si>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</si>
  <si>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</si>
  <si>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</si>
  <si>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</si>
  <si>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</si>
  <si>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</si>
  <si>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</si>
  <si>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</si>
  <si>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</si>
  <si>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</si>
  <si>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</si>
  <si>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</si>
  <si>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</si>
  <si>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</si>
  <si>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</si>
  <si>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</si>
  <si>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</si>
  <si>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</si>
  <si>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</si>
  <si>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</si>
  <si>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</si>
  <si>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</si>
  <si>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</si>
  <si>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</si>
  <si>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</si>
  <si>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</si>
  <si>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</si>
  <si>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</si>
  <si>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</si>
  <si>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</si>
  <si>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</si>
  <si>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</si>
  <si>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</si>
  <si>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</si>
  <si>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</si>
  <si>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</si>
  <si>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</si>
  <si>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</si>
  <si>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</si>
  <si>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</si>
  <si>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</si>
  <si>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</si>
  <si>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</si>
  <si>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</si>
  <si>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</si>
  <si>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</si>
  <si>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</si>
  <si>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</si>
  <si>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</si>
  <si>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</si>
  <si>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</si>
  <si>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</si>
  <si>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</si>
  <si>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</si>
  <si>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</si>
  <si>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</si>
  <si>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</si>
  <si>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</si>
  <si>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</si>
  <si>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</si>
  <si>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</si>
  <si>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</si>
  <si>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</si>
  <si>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</si>
  <si>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</si>
  <si>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</si>
  <si>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</si>
  <si>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</si>
  <si>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</si>
  <si>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</si>
  <si>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</si>
  <si>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</si>
  <si>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</si>
  <si>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</si>
  <si>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</si>
  <si>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</si>
  <si>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</si>
  <si>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</si>
  <si>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</si>
  <si>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</si>
  <si>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</si>
  <si>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</si>
  <si>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</si>
  <si>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</si>
  <si>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</si>
  <si>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</si>
  <si>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</si>
  <si>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</si>
  <si>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</si>
  <si>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</si>
  <si>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</si>
  <si>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</si>
  <si>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</si>
  <si>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</si>
  <si>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</si>
  <si>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</si>
  <si>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</si>
  <si>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</si>
  <si>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</si>
  <si>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</si>
  <si>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</si>
  <si>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</si>
  <si>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</si>
  <si>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</si>
  <si>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</si>
  <si>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</si>
  <si>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</si>
  <si>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</si>
  <si>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</si>
  <si>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</si>
  <si>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</si>
  <si>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</si>
  <si>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</si>
  <si>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</si>
  <si>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</si>
  <si>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</si>
  <si>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</si>
  <si>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</si>
  <si>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</si>
  <si>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</si>
  <si>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</si>
  <si>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</si>
  <si>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</si>
  <si>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</si>
  <si>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</si>
  <si>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</si>
  <si>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</si>
  <si>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</si>
  <si>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</si>
  <si>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</si>
  <si>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</si>
  <si>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</si>
  <si>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</si>
  <si>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</si>
  <si>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</si>
  <si>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</si>
  <si>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</si>
  <si>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</si>
  <si>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</si>
  <si>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</si>
  <si>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</si>
  <si>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</si>
  <si>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</si>
  <si>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</si>
  <si>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</si>
  <si>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</si>
  <si>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</si>
  <si>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</si>
  <si>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</si>
  <si>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</si>
  <si>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</si>
  <si>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</si>
  <si>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</si>
  <si>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</si>
  <si>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</si>
  <si>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</si>
  <si>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</si>
  <si>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</si>
  <si>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</si>
  <si>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</si>
  <si>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</si>
  <si>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</si>
  <si>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</si>
  <si>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</si>
  <si>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</si>
  <si>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</si>
  <si>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</si>
  <si>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</si>
  <si>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</si>
  <si>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</si>
  <si>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</si>
  <si>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</si>
  <si>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</si>
  <si>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</si>
  <si>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</si>
  <si>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</si>
  <si>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</si>
  <si>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</si>
  <si>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</si>
  <si>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</si>
  <si>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</si>
  <si>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</si>
  <si>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</si>
  <si>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</si>
  <si>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</si>
  <si>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</si>
  <si>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</si>
  <si>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</si>
  <si>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</si>
  <si>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</si>
  <si>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</si>
  <si>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</si>
  <si>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</si>
  <si>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</si>
  <si>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</si>
  <si>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</si>
  <si>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</si>
  <si>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</si>
  <si>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</si>
  <si>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</si>
  <si>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</si>
  <si>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</si>
  <si>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</si>
  <si>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</si>
  <si>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</si>
  <si>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</si>
  <si>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</si>
  <si>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</si>
  <si>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</si>
  <si>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</si>
  <si>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</si>
  <si>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</si>
  <si>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</si>
  <si>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</si>
  <si>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</si>
  <si>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</si>
  <si>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</si>
  <si>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</si>
  <si>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</si>
  <si>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</si>
  <si>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</si>
  <si>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</si>
  <si>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</si>
  <si>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</si>
  <si>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</si>
  <si>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</si>
  <si>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</si>
  <si>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</si>
  <si>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</si>
  <si>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</si>
  <si>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</si>
  <si>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</si>
  <si>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</si>
  <si>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</si>
  <si>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</si>
  <si>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</si>
  <si>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</si>
  <si>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</si>
  <si>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</si>
  <si>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</si>
  <si>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</si>
  <si>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</si>
  <si>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</si>
  <si>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</si>
  <si>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</si>
  <si>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</si>
  <si>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</si>
  <si>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</si>
  <si>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</si>
  <si>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</si>
  <si>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</si>
  <si>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</si>
  <si>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</si>
  <si>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</si>
  <si>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</si>
  <si>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</si>
  <si>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</si>
  <si>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</si>
  <si>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</si>
  <si>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</si>
  <si>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</si>
  <si>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</si>
  <si>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</si>
  <si>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</si>
  <si>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</si>
  <si>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</si>
  <si>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</si>
  <si>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</si>
  <si>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</si>
  <si>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</si>
  <si>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</si>
  <si>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</si>
  <si>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</si>
  <si>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</si>
  <si>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</si>
  <si>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</si>
  <si>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</si>
  <si>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</si>
  <si>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</si>
  <si>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</si>
  <si>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</si>
  <si>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</si>
  <si>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</si>
  <si>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</si>
  <si>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</si>
  <si>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</si>
  <si>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</si>
  <si>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</si>
  <si>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</si>
  <si>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</si>
  <si>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</si>
  <si>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</si>
  <si>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</si>
  <si>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</si>
  <si>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</si>
  <si>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</si>
  <si>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</si>
  <si>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</si>
  <si>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</si>
  <si>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</si>
  <si>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</si>
  <si>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</si>
  <si>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</si>
  <si>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</si>
  <si>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</si>
  <si>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</si>
  <si>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</si>
  <si>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</si>
  <si>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</si>
  <si>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</si>
  <si>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</si>
  <si>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</si>
  <si>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</si>
  <si>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</si>
  <si>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</si>
  <si>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</si>
  <si>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</si>
  <si>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</si>
  <si>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</si>
  <si>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</si>
  <si>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</si>
  <si>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</si>
  <si>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</si>
  <si>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</si>
  <si>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</si>
  <si>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</si>
  <si>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</si>
  <si>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</si>
  <si>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</si>
  <si>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</si>
  <si>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</si>
  <si>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</si>
  <si>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</si>
  <si>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</si>
  <si>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</si>
  <si>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</si>
  <si>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</si>
  <si>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</si>
  <si>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</si>
  <si>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</si>
  <si>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</si>
  <si>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</si>
  <si>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</si>
  <si>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</si>
  <si>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</si>
  <si>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</si>
  <si>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</si>
  <si>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</si>
  <si>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</si>
  <si>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</si>
  <si>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</si>
  <si>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</si>
  <si>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</si>
  <si>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</si>
  <si>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</si>
  <si>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</si>
  <si>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</si>
  <si>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</si>
  <si>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</si>
  <si>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</si>
  <si>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</si>
  <si>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</si>
  <si>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</si>
  <si>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</si>
  <si>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</si>
  <si>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</si>
  <si>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</si>
  <si>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</si>
  <si>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</si>
  <si>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</si>
  <si>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</si>
  <si>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</si>
  <si>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</si>
  <si>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</si>
  <si>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</si>
  <si>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</si>
  <si>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</si>
  <si>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</si>
  <si>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</si>
  <si>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</si>
  <si>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</si>
  <si>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</si>
  <si>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</si>
  <si>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</si>
  <si>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</si>
  <si>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</si>
  <si>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</si>
  <si>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</si>
  <si>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</si>
  <si>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</si>
  <si>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</si>
  <si>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</si>
  <si>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</si>
  <si>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</si>
  <si>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</si>
  <si>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</si>
  <si>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</si>
  <si>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</si>
  <si>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</si>
  <si>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</si>
  <si>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</si>
  <si>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</si>
  <si>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</si>
  <si>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</si>
  <si>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</si>
  <si>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</si>
  <si>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</si>
  <si>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</si>
  <si>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</si>
  <si>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</si>
  <si>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</si>
  <si>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</si>
  <si>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</si>
  <si>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</si>
  <si>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</si>
  <si>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</si>
  <si>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</si>
  <si>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</si>
  <si>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</si>
  <si>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</si>
  <si>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</si>
  <si>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</si>
  <si>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</si>
  <si>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</si>
  <si>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</si>
  <si>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</si>
  <si>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</si>
  <si>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</si>
  <si>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</si>
  <si>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</si>
  <si>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</si>
  <si>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</si>
  <si>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</si>
  <si>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</si>
  <si>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</si>
  <si>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</si>
  <si>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</si>
  <si>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</si>
  <si>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</si>
  <si>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</si>
  <si>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</si>
  <si>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</si>
  <si>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</si>
  <si>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</si>
  <si>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</si>
  <si>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</si>
  <si>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</si>
  <si>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</si>
  <si>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</si>
  <si>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</si>
  <si>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</si>
  <si>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</si>
  <si>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</si>
  <si>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</si>
  <si>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</si>
  <si>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</si>
  <si>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</si>
  <si>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</si>
  <si>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</si>
  <si>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</si>
  <si>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</si>
  <si>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</si>
  <si>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</si>
  <si>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</si>
  <si>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</si>
  <si>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</si>
  <si>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</si>
  <si>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</si>
  <si>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</si>
  <si>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</si>
  <si>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</si>
  <si>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</si>
  <si>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</si>
  <si>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</si>
  <si>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</si>
  <si>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</si>
  <si>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</si>
  <si>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</si>
  <si>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</si>
  <si>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</si>
  <si>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</si>
  <si>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</si>
  <si>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</si>
  <si>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</si>
  <si>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</si>
  <si>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</si>
  <si>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</si>
  <si>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</si>
  <si>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</si>
  <si>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</si>
  <si>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</si>
  <si>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</si>
  <si>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</si>
  <si>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</si>
  <si>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</si>
  <si>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</si>
  <si>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</si>
  <si>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</si>
  <si>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</si>
  <si>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</si>
  <si>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</si>
  <si>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</si>
  <si>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</si>
  <si>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</si>
  <si>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</si>
  <si>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</si>
  <si>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</si>
  <si>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</si>
  <si>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</si>
  <si>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</si>
  <si>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</si>
  <si>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</si>
  <si>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</si>
  <si>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</si>
  <si>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</si>
  <si>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</si>
  <si>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</si>
  <si>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</si>
  <si>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</si>
  <si>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</si>
  <si>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</si>
  <si>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</si>
  <si>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</si>
  <si>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</si>
  <si>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</si>
  <si>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</si>
  <si>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</si>
  <si>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</si>
  <si>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</si>
  <si>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</si>
  <si>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</si>
  <si>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</si>
  <si>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</si>
  <si>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</si>
  <si>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</si>
  <si>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</si>
  <si>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</si>
  <si>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</si>
  <si>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</si>
  <si>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</si>
  <si>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</si>
  <si>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</si>
  <si>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</si>
  <si>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</si>
  <si>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</si>
  <si>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</si>
  <si>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</si>
  <si>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</si>
  <si>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</si>
  <si>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</si>
  <si>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</si>
  <si>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</si>
  <si>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</si>
  <si>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</si>
  <si>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</si>
  <si>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</si>
  <si>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</si>
  <si>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</si>
  <si>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</si>
  <si>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</si>
  <si>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</si>
  <si>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</si>
  <si>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</si>
  <si>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</si>
  <si>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</si>
  <si>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</si>
  <si>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</si>
  <si>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</si>
  <si>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</si>
  <si>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</si>
  <si>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</si>
  <si>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</si>
  <si>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</si>
  <si>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</si>
  <si>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</si>
  <si>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</si>
  <si>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</si>
  <si>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</si>
  <si>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</si>
  <si>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</si>
  <si>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</si>
  <si>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</si>
  <si>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</si>
  <si>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</si>
  <si>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</si>
  <si>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</si>
  <si>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</si>
  <si>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</si>
  <si>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</si>
  <si>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</si>
  <si>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</si>
  <si>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</si>
  <si>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</si>
  <si>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</si>
  <si>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</si>
  <si>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</si>
  <si>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</si>
  <si>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</si>
  <si>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</si>
  <si>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</si>
  <si>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</si>
  <si>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</si>
  <si>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</si>
  <si>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</si>
  <si>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</si>
  <si>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</si>
  <si>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</si>
  <si>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</si>
  <si>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</si>
  <si>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</si>
  <si>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</si>
  <si>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</si>
  <si>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</si>
  <si>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</si>
  <si>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</si>
  <si>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</si>
  <si>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</si>
  <si>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</si>
  <si>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</si>
  <si>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</si>
  <si>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</si>
  <si>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</si>
  <si>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</si>
  <si>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</si>
  <si>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</si>
  <si>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</si>
  <si>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</si>
  <si>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</si>
  <si>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</si>
  <si>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</si>
  <si>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</si>
  <si>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</si>
  <si>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</si>
  <si>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</si>
  <si>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</si>
  <si>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</si>
  <si>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</si>
  <si>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</si>
  <si>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</si>
  <si>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</si>
  <si>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</si>
  <si>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</si>
  <si>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</si>
  <si>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</si>
  <si>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</si>
  <si>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</si>
  <si>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</si>
  <si>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</si>
  <si>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</si>
  <si>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</si>
  <si>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</si>
  <si>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</si>
  <si>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</si>
  <si>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</si>
  <si>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</si>
  <si>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</si>
  <si>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</si>
  <si>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</si>
  <si>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</si>
  <si>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</si>
  <si>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</si>
  <si>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</si>
  <si>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</si>
  <si>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</si>
  <si>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</si>
  <si>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</si>
  <si>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</si>
  <si>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</si>
  <si>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</si>
  <si>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</si>
  <si>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</si>
  <si>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</si>
  <si>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</si>
  <si>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</si>
  <si>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</si>
  <si>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</si>
  <si>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</si>
  <si>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</si>
  <si>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</si>
  <si>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</si>
  <si>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</si>
  <si>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</si>
  <si>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</si>
  <si>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</si>
  <si>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</si>
  <si>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</si>
  <si>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</si>
  <si>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</si>
  <si>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</si>
  <si>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</si>
  <si>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</si>
  <si>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</si>
  <si>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</si>
  <si>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</si>
  <si>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</si>
  <si>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</si>
  <si>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</si>
  <si>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</si>
  <si>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</si>
  <si>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</si>
  <si>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</si>
  <si>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</si>
  <si>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</si>
  <si>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</si>
  <si>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</si>
  <si>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</si>
  <si>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</si>
  <si>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</si>
  <si>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</si>
  <si>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</si>
  <si>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</si>
  <si>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</si>
  <si>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</si>
  <si>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</si>
  <si>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</si>
  <si>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</si>
  <si>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</si>
  <si>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</si>
  <si>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</si>
  <si>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</si>
  <si>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</si>
  <si>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</si>
  <si>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</si>
  <si>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</si>
  <si>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</si>
  <si>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</si>
  <si>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</si>
  <si>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</si>
  <si>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</si>
  <si>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</si>
  <si>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</si>
  <si>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</si>
  <si>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</si>
  <si>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</si>
  <si>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</si>
  <si>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</si>
  <si>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</si>
  <si>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</si>
  <si>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</si>
  <si>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</si>
  <si>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</si>
  <si>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</si>
  <si>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</si>
  <si>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</si>
  <si>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</si>
  <si>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</si>
  <si>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</si>
  <si>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</si>
  <si>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</si>
  <si>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</si>
  <si>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</si>
  <si>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</si>
  <si>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</si>
  <si>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</si>
  <si>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</si>
  <si>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</si>
  <si>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</si>
  <si>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</si>
  <si>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</si>
  <si>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</si>
  <si>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</si>
  <si>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</si>
  <si>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</si>
  <si>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</si>
  <si>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</si>
  <si>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</si>
  <si>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</si>
  <si>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</si>
  <si>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</si>
  <si>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</si>
  <si>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</si>
  <si>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</si>
  <si>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</si>
  <si>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</si>
  <si>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</si>
  <si>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</si>
  <si>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</si>
  <si>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</si>
  <si>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</si>
  <si>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</si>
  <si>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</si>
  <si>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</si>
  <si>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</si>
  <si>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</si>
  <si>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</si>
  <si>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</si>
  <si>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</si>
  <si>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</si>
  <si>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</si>
  <si>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</si>
  <si>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</si>
  <si>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</si>
  <si>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</si>
  <si>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</si>
  <si>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</si>
  <si>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</si>
  <si>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</si>
  <si>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</si>
  <si>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</si>
  <si>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</si>
  <si>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</si>
  <si>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</si>
  <si>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</si>
  <si>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</si>
  <si>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</si>
  <si>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</si>
  <si>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</si>
  <si>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</si>
  <si>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</si>
  <si>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</si>
  <si>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</si>
  <si>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</si>
  <si>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</si>
  <si>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</si>
  <si>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</si>
  <si>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</si>
  <si>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</si>
  <si>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</si>
  <si>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</si>
  <si>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</si>
  <si>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</si>
  <si>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</si>
  <si>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</si>
  <si>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</si>
  <si>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</si>
  <si>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</si>
  <si>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</si>
  <si>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</si>
  <si>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</si>
  <si>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</si>
  <si>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</si>
  <si>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</si>
  <si>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</si>
  <si>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</si>
  <si>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</si>
  <si>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</si>
  <si>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</si>
  <si>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</si>
  <si>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</si>
  <si>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</si>
  <si>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</si>
  <si>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</si>
  <si>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</si>
  <si>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</si>
  <si>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</si>
  <si>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</si>
  <si>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</si>
  <si>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</si>
  <si>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</si>
  <si>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</si>
  <si>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</si>
  <si>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</si>
  <si>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</si>
  <si>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</si>
  <si>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</si>
  <si>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</si>
  <si>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</si>
  <si>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</si>
  <si>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</si>
  <si>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</si>
  <si>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</si>
  <si>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</si>
  <si>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</si>
  <si>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</si>
  <si>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</si>
  <si>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</si>
  <si>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</si>
  <si>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</si>
  <si>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</si>
  <si>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</si>
  <si>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</si>
  <si>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</si>
  <si>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</si>
  <si>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</si>
  <si>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</si>
  <si>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</si>
  <si>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</si>
  <si>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</si>
  <si>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</si>
  <si>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</si>
  <si>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</si>
  <si>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</si>
  <si>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</si>
  <si>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</si>
  <si>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</si>
  <si>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</si>
  <si>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</si>
  <si>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</si>
  <si>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</si>
  <si>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</si>
  <si>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</si>
  <si>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</si>
  <si>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</si>
  <si>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</si>
  <si>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</si>
  <si>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</si>
  <si>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</si>
  <si>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</si>
  <si>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</si>
  <si>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</si>
  <si>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</si>
  <si>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</si>
  <si>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</si>
  <si>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</si>
  <si>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</si>
  <si>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</si>
  <si>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</si>
  <si>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</si>
  <si>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</si>
  <si>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</si>
  <si>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</si>
  <si>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</si>
  <si>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</si>
  <si>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</si>
  <si>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</si>
  <si>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</si>
  <si>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</si>
  <si>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</si>
  <si>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</si>
  <si>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</si>
  <si>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</si>
  <si>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</si>
  <si>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</si>
  <si>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</si>
  <si>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</si>
  <si>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</si>
  <si>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</si>
  <si>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</si>
  <si>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</si>
  <si>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</si>
  <si>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</si>
  <si>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</si>
  <si>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</si>
  <si>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</si>
  <si>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</si>
  <si>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</si>
  <si>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</si>
  <si>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</si>
  <si>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</si>
  <si>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</si>
  <si>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</si>
  <si>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</si>
  <si>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</si>
  <si>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</si>
  <si>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</si>
  <si>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</si>
  <si>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</si>
  <si>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</si>
  <si>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</si>
  <si>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</si>
  <si>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</si>
  <si>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</si>
  <si>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</si>
  <si>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</si>
  <si>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</si>
  <si>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</si>
  <si>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</si>
  <si>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</si>
  <si>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</si>
  <si>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</si>
  <si>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</si>
  <si>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</si>
  <si>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</si>
  <si>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</si>
  <si>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</si>
  <si>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</si>
  <si>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</si>
  <si>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</si>
  <si>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</si>
  <si>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</si>
  <si>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</si>
  <si>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</si>
  <si>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</si>
  <si>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</si>
  <si>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</si>
  <si>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</si>
  <si>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</si>
  <si>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</si>
  <si>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</si>
  <si>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</si>
  <si>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</si>
  <si>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</si>
  <si>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</si>
  <si>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</si>
  <si>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</si>
  <si>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</si>
  <si>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</si>
  <si>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</si>
  <si>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</si>
  <si>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</si>
  <si>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</si>
  <si>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</si>
  <si>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</si>
  <si>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</si>
  <si>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</si>
  <si>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</si>
  <si>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</si>
  <si>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</si>
  <si>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</si>
  <si>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</si>
  <si>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</si>
  <si>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</si>
  <si>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</si>
  <si>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</si>
  <si>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</si>
  <si>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</si>
  <si>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</si>
  <si>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</si>
  <si>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</si>
  <si>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</si>
  <si>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</si>
  <si>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</si>
  <si>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</si>
  <si>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</si>
  <si>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</si>
  <si>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</si>
  <si>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</si>
  <si>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</si>
  <si>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</si>
  <si>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</si>
  <si>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</si>
  <si>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</si>
  <si>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</si>
  <si>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</si>
  <si>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</si>
  <si>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</si>
  <si>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</si>
  <si>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</si>
  <si>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</si>
  <si>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</si>
  <si>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</si>
  <si>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</si>
  <si>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</si>
  <si>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</si>
  <si>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</si>
  <si>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</si>
  <si>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</si>
  <si>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</si>
  <si>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</si>
  <si>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</si>
  <si>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</si>
  <si>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</si>
  <si>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</si>
  <si>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</si>
  <si>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</si>
  <si>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</si>
  <si>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</si>
  <si>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20 min </t>
  </si>
  <si>
    <t>PCM-20251110-00001072</t>
  </si>
  <si>
    <t xml:space="preserve">team at site checking </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</si>
  <si>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</si>
  <si>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</si>
  <si>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</si>
  <si>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</si>
  <si>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</si>
  <si>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</si>
  <si>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</si>
  <si>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</si>
  <si>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</si>
  <si>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</si>
  <si>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</si>
  <si>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</si>
  <si>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PCM-20251110-00001163</t>
  </si>
  <si>
    <t>EM Team on the way ETA: 20 Mins</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</si>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</sst>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3" totalsRowShown="0" headerRowDxfId="31" dataDxfId="30" headerRowBorderDxfId="28" tableBorderDxfId="29">
  <autoFilter ref="A1:L2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308.62001076388697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12097</v>
      </c>
      <c r="E3" s="110"/>
      <c r="F3" s="111"/>
      <c r="G3" s="112">
        <f t="shared" ca="1" si="0"/>
        <v>45971.568436689813</v>
      </c>
      <c r="H3" s="111"/>
      <c r="I3" s="109" t="str">
        <f>IFERROR(VLOOKUP(D3,DB!A:F,6,0),"")</f>
        <v>Generator-SG</v>
      </c>
      <c r="J3" s="109" t="str">
        <f>IFERROR(VLOOKUP(D3,DB!A:G,7,0),"")</f>
        <v>Dead</v>
      </c>
      <c r="K3" s="113"/>
      <c r="L3" s="114" t="str">
        <f>IFERROR(VLOOKUP(D3,DB!A:I,9,0),"")</f>
        <v>Latis</v>
      </c>
    </row>
    <row r="4" spans="1:15" ht="15" customHeight="1">
      <c r="A4" s="108"/>
      <c r="B4" s="109" t="str">
        <f>IFERROR(VLOOKUP(D4,DB!A:K,11,0),"")</f>
        <v/>
      </c>
      <c r="C4" s="109"/>
      <c r="D4" s="109"/>
      <c r="E4" s="110"/>
      <c r="F4" s="111"/>
      <c r="G4" s="112">
        <f t="shared" ca="1" si="0"/>
        <v>45971.568436689813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45971.568436689813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45971.568436689813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45971.568436689813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45971.568436689813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45971.568436689813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45971.568436689813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45971.568436689813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45971.568436689813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45971.568436689813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45971.568436689813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45971.568436689813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45971.568436689813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45971.568436689813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45971.568436689813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45971.568436689813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45971.568436689813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45971.568436689813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45971.568436689813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45971.568436689813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45971.568436689813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45971.568436689813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45971.568436689813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45971.568436689813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45971.568436689813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45971.568436689813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45971.568436689813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45971.568436689813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45971.568436689813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45971.568436689813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45971.568436689813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45971.568436689813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45971.568436689813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45971.568436689813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45971.568436689813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45971.568436689813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45971.568436689813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45971.568436689813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45971.568436689813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45971.568436689813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45971.568436689813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45971.568436689813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45971.568436689813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45971.568436689813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45971.568436689813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E2F3E2D-BE95-4EEF-8238-29AF831972E8}"/>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146.56859872685163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0.26234872685017763</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5.1654282404342666E-2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45971.568436689813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45971.568436689813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45971.568436689813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45971.568436689813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61"/>
      <c r="E10" s="103"/>
      <c r="F10" s="104"/>
      <c r="G10" s="105">
        <f t="shared" ca="1" si="1"/>
        <v>45971.568436689813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45971.568436689813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45971.568436689813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45971.568436689813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45971.568436689813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45971.568436689813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45971.568436689813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45971.568436689813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45971.568436689813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45971.568436689813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45971.568436689813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45971.568436689813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45971.568436689813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45971.568436689813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45971.568436689813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45971.568436689813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45971.568436689813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45971.568436689813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45971.568436689813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45971.568436689813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45971.568436689813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45971.568436689813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45971.568436689813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45971.568436689813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45971.568436689813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45971.568436689813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45971.568436689813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45971.568436689813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9.1827893513254821E-2</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18"/>
      <c r="E3" s="18"/>
      <c r="F3" s="20"/>
      <c r="G3" s="21">
        <f t="shared" ref="G3:G11" ca="1" si="0">IFERROR(NOW()-F3,"-")</f>
        <v>45971.568436689813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45971.568436689813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45971.568436689813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45971.568436689813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45971.568436689813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45971.568436689813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45971.568436689813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45971.568436689813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45971.568436689813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45971.568436689813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45971.568436689813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45971.568436689813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45971.568436689813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45971.568436689813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45971.568436689813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45971.568436689813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45971.568436689813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45971.568436689813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45971.568436689813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45971.568436689813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45971.568436689813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45971.568436689813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45971.568436689813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45971.568436689813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45971.568436689813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45971.568436689813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45971.568436689813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45971.568436689813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45971.568436689813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45971.568436689813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45971.568436689813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45971.568436689813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45971.568436689813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45971.568436689813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45971.568436689813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45971.568436689813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45971.568436689813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45971.568436689813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45971.568436689813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45971.568436689813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45971.568436689813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45971.568436689813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45971.568436689813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45971.568436689813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45971.568436689813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45971.568436689813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45971.568436689813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45971.568436689813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45971.568436689813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45971.568436689813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45971.568436689813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45971.568436689813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45971.568436689813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45971.568436689813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45971.568436689813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45971.568436689813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45971.568436689813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45971.568436689813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45971.568436689813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45971.568436689813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45971.568436689813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45971.568436689813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45971.568436689813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45971.568436689813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45971.568436689813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45971.568436689813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45971.568436689813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45971.568436689813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45971.568436689813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45971.568436689813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45971.568436689813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45971.568436689813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45971.568436689813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45971.568436689813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45971.568436689813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45971.568436689813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45971.568436689813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45971.568436689813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45971.568436689813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45971.568436689813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45971.568436689813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45971.568436689813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45971.568436689813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45971.568436689813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45971.568436689813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45971.568436689813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45971.568436689813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45971.568436689813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45971.568436689813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45971.568436689813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45971.568436689813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45971.568436689813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45971.568436689813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45971.568436689813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45971.568436689813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45971.568436689813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45971.568436689813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45971.568436689813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45971.568436689813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45971.568436689813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45971.568436689813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45971.568436689813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45971.568436689813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45971.568436689813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45971.568436689813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45971.568436689813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45971.568436689813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45971.568436689813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45971.568436689813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45971.568436689813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45971.568436689813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45971.568436689813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45971.568436689813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45971.568436689813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45971.568436689813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45971.568436689813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45971.568436689813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45971.568436689813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45971.568436689813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45971.568436689813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45971.568436689813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45971.568436689813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45971.568436689813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45971.568436689813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45971.568436689813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45971.568436689813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45971.568436689813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45971.568436689813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45971.568436689813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45971.568436689813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45971.568436689813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45971.568436689813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45971.568436689813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45971.568436689813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45971.568436689813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45971.568436689813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45971.568436689813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45971.568436689813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45971.568436689813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45971.568436689813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45971.568436689813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45971.568436689813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45971.568436689813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45971.568436689813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45971.568436689813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45971.568436689813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45971.568436689813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45971.568436689813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45971.568436689813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45971.568436689813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45971.568436689813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45971.568436689813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45971.568436689813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45971.568436689813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45971.568436689813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45971.568436689813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45971.568436689813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45971.568436689813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45971.568436689813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45971.568436689813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45971.568436689813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45971.568436689813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45971.568436689813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45971.568436689813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45971.568436689813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45971.568436689813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45971.568436689813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45971.568436689813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45971.568436689813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45971.568436689813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45971.568436689813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45971.568436689813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45971.568436689813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45971.568436689813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45971.568436689813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45971.568436689813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45971.568436689813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45971.568436689813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45971.568436689813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45971.568436689813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45971.568436689813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45971.568436689813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45971.568436689813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45971.568436689813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45971.568436689813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45971.568436689813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45971.568436689813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45971.568436689813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45971.568436689813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45971.568436689813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45971.568436689813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45971.568436689813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45971.568436689813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45971.568436689813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45971.568436689813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45971.568436689813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45971.568436689813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45971.568436689813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45971.568436689813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45971.568436689813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45971.568436689813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45971.568436689813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45971.568436689813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45971.568436689813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45971.568436689813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45971.568436689813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45971.568436689813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45971.568436689813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45971.568436689813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45971.568436689813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45971.568436689813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45971.568436689813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45971.568436689813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45971.568436689813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45971.568436689813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45971.568436689813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45971.568436689813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45971.568436689813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45971.568436689813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45971.568436689813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45971.568436689813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45971.568436689813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45971.568436689813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45971.568436689813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45971.568436689813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45971.568436689813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45971.568436689813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45971.568436689813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45971.568436689813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45971.568436689813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45971.568436689813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45971.568436689813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45971.568436689813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45971.568436689813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45971.568436689813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45971.568436689813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45971.568436689813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45971.568436689813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45971.568436689813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45971.568436689813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45971.568436689813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45971.568436689813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45971.568436689813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45971.568436689813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45971.568436689813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45971.568436689813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45971.568436689813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45971.568436689813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45971.568436689813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45971.568436689813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45971.568436689813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45971.568436689813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45971.568436689813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45971.568436689813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45971.568436689813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45971.568436689813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45971.568436689813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45971.568436689813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45971.568436689813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45971.568436689813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45971.568436689813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45971.568436689813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45971.568436689813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45971.568436689813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45971.568436689813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45971.568436689813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45971.568436689813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45971.568436689813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45971.568436689813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45971.568436689813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45971.568436689813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45971.568436689813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45971.568436689813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45971.568436689813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45971.568436689813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45971.568436689813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45971.568436689813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45971.568436689813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45971.568436689813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45971.568436689813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45971.568436689813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45971.568436689813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45971.568436689813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45971.568436689813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45971.568436689813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45971.568436689813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45971.568436689813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45971.568436689813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45971.568436689813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45971.568436689813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45971.568436689813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45971.568436689813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45971.568436689813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45971.568436689813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45971.568436689813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45971.568436689813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45971.568436689813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45971.568436689813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45971.568436689813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45971.568436689813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45971.568436689813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45971.568436689813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45971.568436689813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45971.568436689813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45971.568436689813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45971.568436689813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45971.568436689813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45971.568436689813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45971.568436689813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45971.568436689813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45971.568436689813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45971.568436689813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45971.568436689813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45971.568436689813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45971.568436689813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45971.568436689813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45971.568436689813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45971.568436689813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45971.568436689813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45971.568436689813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45971.568436689813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45971.568436689813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45971.568436689813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45971.568436689813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45971.568436689813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45971.568436689813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45971.568436689813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45971.568436689813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45971.568436689813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45971.568436689813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45971.568436689813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45971.568436689813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45971.568436689813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45971.568436689813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45971.568436689813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45971.568436689813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45971.568436689813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45971.568436689813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45971.568436689813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45971.568436689813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45971.568436689813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45971.568436689813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45971.568436689813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45971.568436689813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45971.568436689813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45971.568436689813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45971.568436689813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45971.568436689813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45971.568436689813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45971.568436689813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45971.568436689813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45971.568436689813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45971.568436689813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45971.568436689813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45971.568436689813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45971.568436689813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45971.568436689813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45971.568436689813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45971.568436689813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45971.568436689813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45971.568436689813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45971.568436689813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45971.568436689813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45971.568436689813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45971.568436689813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45971.568436689813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45971.568436689813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45971.568436689813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45971.568436689813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45971.568436689813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45971.568436689813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45971.568436689813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45971.568436689813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45971.568436689813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45971.568436689813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45971.568436689813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45971.568436689813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45971.568436689813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45971.568436689813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45971.568436689813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45971.568436689813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45971.568436689813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45971.568436689813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45971.568436689813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45971.568436689813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45971.568436689813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45971.568436689813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45971.568436689813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45971.568436689813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45971.568436689813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45971.568436689813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45971.568436689813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45971.568436689813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45971.568436689813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45971.568436689813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45971.568436689813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45971.568436689813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45971.568436689813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45971.568436689813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45971.568436689813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45971.568436689813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45971.568436689813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45971.568436689813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45971.568436689813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45971.568436689813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45971.568436689813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45971.568436689813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45971.568436689813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45971.568436689813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45971.568436689813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45971.568436689813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45971.568436689813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45971.568436689813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45971.568436689813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45971.568436689813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45971.568436689813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45971.568436689813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45971.568436689813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45971.568436689813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45971.568436689813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45971.568436689813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45971.568436689813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45971.568436689813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45971.568436689813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45971.568436689813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45971.568436689813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45971.568436689813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45971.568436689813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45971.568436689813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45971.568436689813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45971.568436689813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45971.568436689813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45971.568436689813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45971.568436689813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45971.568436689813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45971.568436689813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45971.568436689813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45971.568436689813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45971.568436689813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45971.568436689813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45971.568436689813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45971.568436689813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45971.568436689813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45971.568436689813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45971.568436689813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45971.568436689813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45971.568436689813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45971.568436689813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45971.568436689813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45971.568436689813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45971.568436689813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45971.568436689813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45971.568436689813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45971.568436689813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45971.568436689813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45971.568436689813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45971.568436689813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45971.568436689813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45971.568436689813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45971.568436689813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45971.568436689813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45971.568436689813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45971.568436689813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45971.568436689813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45971.568436689813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45971.568436689813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45971.568436689813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45971.568436689813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45971.568436689813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45971.568436689813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45971.568436689813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45971.568436689813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45971.568436689813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45971.568436689813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45971.568436689813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45971.568436689813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45971.568436689813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45971.568436689813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45971.568436689813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45971.568436689813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45971.568436689813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45971.568436689813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45971.568436689813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45971.568436689813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45971.568436689813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45971.568436689813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45971.568436689813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45971.568436689813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45971.568436689813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45971.568436689813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45971.568436689813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45971.568436689813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45971.568436689813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45971.568436689813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45971.568436689813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45971.568436689813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45971.568436689813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45971.568436689813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45971.568436689813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45971.568436689813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45971.568436689813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45971.568436689813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45971.568436689813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45971.568436689813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45971.568436689813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45971.568436689813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45971.568436689813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45971.568436689813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45971.568436689813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45971.568436689813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45971.568436689813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45971.568436689813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45971.568436689813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45971.568436689813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45971.568436689813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45971.568436689813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45971.568436689813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45971.568436689813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45971.568436689813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45971.568436689813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45971.568436689813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45971.568436689813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45971.568436689813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45971.568436689813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45971.568436689813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45971.568436689813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45971.568436689813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45971.568436689813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45971.568436689813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45971.568436689813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45971.568436689813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45971.568436689813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45971.568436689813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45971.568436689813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45971.568436689813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45971.568436689813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45971.568436689813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45971.568436689813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45971.568436689813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45971.568436689813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45971.568436689813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45971.568436689813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45971.568436689813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45971.568436689813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45971.568436689813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45971.568436689813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45971.568436689813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45971.568436689813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45971.568436689813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45971.568436689813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45971.568436689813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45971.568436689813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45971.568436689813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45971.568436689813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45971.568436689813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45971.568436689813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45971.568436689813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45971.568436689813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45971.568436689813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45971.568436689813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45971.568436689813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45971.568436689813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45971.568436689813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45971.568436689813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45971.568436689813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45971.568436689813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45971.568436689813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45971.568436689813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45971.568436689813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45971.568436689813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45971.568436689813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45971.568436689813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45971.568436689813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45971.568436689813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45971.568436689813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45971.568436689813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45971.568436689813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45971.568436689813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45971.568436689813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45971.568436689813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45971.568436689813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45971.568436689813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45971.568436689813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45971.568436689813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45971.568436689813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45971.568436689813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45971.568436689813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45971.568436689813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45971.568436689813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45971.568436689813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45971.568436689813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45971.568436689813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45971.568436689813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45971.568436689813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45971.568436689813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45971.568436689813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45971.568436689813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45971.568436689813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45971.568436689813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45971.568436689813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45971.568436689813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45971.568436689813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45971.568436689813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45971.568436689813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45971.568436689813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45971.568436689813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45971.568436689813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45971.568436689813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45971.568436689813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45971.568436689813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45971.568436689813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45971.568436689813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45971.568436689813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45971.568436689813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45971.568436689813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45971.568436689813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45971.568436689813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45971.568436689813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45971.568436689813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45971.568436689813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45971.568436689813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45971.568436689813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45971.568436689813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45971.568436689813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45971.568436689813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45971.568436689813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45971.568436689813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45971.568436689813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45971.568436689813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45971.568436689813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45971.568436689813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45971.568436689813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45971.568436689813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45971.568436689813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45971.568436689813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45971.568436689813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45971.568436689813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45971.568436689813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45971.568436689813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45971.568436689813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45971.568436689813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45971.568436689813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45971.568436689813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45971.568436689813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45971.568436689813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45971.568436689813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45971.568436689813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45971.568436689813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45971.568436689813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45971.568436689813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45971.568436689813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45971.568436689813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45971.568436689813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45971.568436689813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45971.568436689813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45971.568436689813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45971.568436689813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45971.568436689813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45971.568436689813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45971.568436689813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45971.568436689813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45971.568436689813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45971.568436689813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45971.568436689813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45971.568436689813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45971.568436689813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45971.568436689813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45971.568436689813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45971.568436689813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45971.568436689813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45971.568436689813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45971.568436689813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45971.568436689813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45971.568436689813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45971.568436689813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45971.568436689813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45971.568436689813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45971.568436689813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45971.568436689813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45971.568436689813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45971.568436689813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45971.568436689813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45971.568436689813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45971.568436689813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45971.568436689813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45971.568436689813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45971.568436689813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45971.568436689813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45971.568436689813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45971.568436689813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45971.568436689813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45971.568436689813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45971.568436689813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45971.568436689813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45971.568436689813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45971.568436689813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45971.568436689813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45971.568436689813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45971.568436689813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45971.568436689813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45971.568436689813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45971.568436689813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45971.568436689813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45971.568436689813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45971.568436689813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45971.568436689813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45971.568436689813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45971.568436689813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45971.568436689813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45971.568436689813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45971.568436689813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45971.568436689813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45971.568436689813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45971.568436689813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45971.568436689813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45971.568436689813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45971.568436689813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45971.568436689813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45971.568436689813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45971.568436689813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45971.568436689813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45971.568436689813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45971.568436689813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45971.568436689813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45971.568436689813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45971.568436689813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45971.568436689813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45971.568436689813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45971.568436689813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45971.568436689813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45971.568436689813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45971.568436689813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45971.568436689813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45971.568436689813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45971.568436689813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45971.568436689813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45971.568436689813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45971.568436689813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45971.568436689813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45971.568436689813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45971.568436689813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45971.568436689813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45971.568436689813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45971.568436689813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45971.568436689813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45971.568436689813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45971.568436689813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45971.568436689813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45971.568436689813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45971.568436689813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45971.568436689813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45971.568436689813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45971.568436689813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45971.568436689813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45971.568436689813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45971.568436689813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45971.568436689813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45971.568436689813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45971.568436689813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45971.568436689813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45971.568436689813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45971.568436689813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45971.568436689813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45971.568436689813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45971.568436689813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45971.568436689813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45971.568436689813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45971.568436689813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45971.568436689813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45971.568436689813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45971.568436689813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45971.568436689813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45971.568436689813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45971.568436689813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45971.568436689813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45971.568436689813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45971.568436689813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45971.568436689813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45971.568436689813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45971.568436689813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45971.568436689813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45971.568436689813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45971.568436689813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45971.568436689813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45971.568436689813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45971.568436689813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45971.568436689813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45971.568436689813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45971.568436689813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45971.568436689813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45971.568436689813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45971.568436689813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45971.568436689813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45971.568436689813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45971.568436689813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45971.568436689813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45971.568436689813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45971.568436689813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45971.568436689813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45971.568436689813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45971.568436689813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45971.568436689813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45971.568436689813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45971.568436689813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45971.568436689813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45971.568436689813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45971.568436689813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45971.568436689813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45971.568436689813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45971.568436689813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45971.568436689813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45971.568436689813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45971.568436689813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45971.568436689813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45971.568436689813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45971.568436689813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45971.568436689813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45971.568436689813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45971.568436689813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45971.568436689813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45971.568436689813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45971.568436689813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45971.568436689813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45971.568436689813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45971.568436689813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45971.568436689813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45971.568436689813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45971.568436689813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45971.568436689813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45971.568436689813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45971.568436689813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45971.568436689813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45971.568436689813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45971.568436689813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45971.568436689813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45971.568436689813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45971.568436689813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45971.568436689813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45971.568436689813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45971.568436689813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45971.568436689813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45971.568436689813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45971.568436689813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45971.568436689813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45971.568436689813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45971.568436689813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45971.568436689813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45971.568436689813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45971.568436689813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45971.568436689813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45971.568436689813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45971.568436689813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45971.568436689813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45971.568436689813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45971.568436689813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45971.568436689813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45971.568436689813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45971.568436689813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45971.568436689813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45971.568436689813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45971.568436689813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45971.568436689813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45971.568436689813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45971.568436689813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45971.568436689813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45971.568436689813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45971.568436689813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45971.568436689813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45971.568436689813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45971.568436689813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45971.568436689813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45971.568436689813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45971.568436689813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45971.568436689813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45971.568436689813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45971.568436689813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45971.568436689813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45971.568436689813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45971.568436689813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45971.568436689813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45971.568436689813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45971.568436689813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45971.568436689813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45971.568436689813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45971.568436689813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45971.568436689813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45971.568436689813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45971.568436689813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45971.568436689813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45971.568436689813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45971.568436689813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45971.568436689813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45971.568436689813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45971.568436689813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45971.568436689813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45971.568436689813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45971.568436689813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45971.568436689813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45971.568436689813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45971.568436689813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45971.568436689813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45971.568436689813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45971.568436689813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45971.568436689813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45971.568436689813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45971.568436689813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45971.568436689813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45971.568436689813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45971.568436689813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45971.568436689813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45971.568436689813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45971.568436689813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45971.568436689813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45971.568436689813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45971.568436689813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45971.568436689813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45971.568436689813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45971.568436689813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45971.568436689813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45971.568436689813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45971.568436689813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45971.568436689813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45971.568436689813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45971.568436689813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45971.568436689813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45971.568436689813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45971.568436689813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45971.568436689813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45971.568436689813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45971.568436689813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45971.568436689813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45971.568436689813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45971.568436689813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45971.568436689813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45971.568436689813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45971.568436689813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45971.568436689813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45971.568436689813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45971.568436689813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45971.568436689813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45971.568436689813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45971.568436689813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45971.568436689813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45971.568436689813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45971.568436689813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45971.568436689813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45971.568436689813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45971.568436689813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45971.568436689813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45971.568436689813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45971.568436689813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45971.568436689813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45971.568436689813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45971.568436689813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45971.568436689813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45971.568436689813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45971.568436689813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45971.568436689813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45971.568436689813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45971.568436689813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45971.568436689813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45971.568436689813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45971.568436689813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45971.568436689813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45971.568436689813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45971.568436689813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45971.568436689813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45971.568436689813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45971.568436689813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45971.568436689813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45971.568436689813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45971.568436689813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45971.568436689813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45971.568436689813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45971.568436689813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45971.568436689813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45971.568436689813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45971.568436689813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45971.568436689813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45971.568436689813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45971.568436689813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45971.568436689813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45971.568436689813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45971.568436689813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45971.568436689813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45971.568436689813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45971.568436689813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45971.568436689813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45971.568436689813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45971.568436689813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45971.568436689813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45971.568436689813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45971.568436689813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45971.568436689813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45971.568436689813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45971.568436689813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45971.568436689813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45971.568436689813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45971.568436689813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45971.568436689813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45971.568436689813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45971.568436689813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45971.568436689813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45971.568436689813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45971.568436689813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45971.568436689813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45971.568436689813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45971.568436689813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45971.568436689813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45971.568436689813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45971.568436689813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45971.568436689813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45971.568436689813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45971.568436689813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45971.568436689813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45971.568436689813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45971.568436689813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45971.568436689813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45971.568436689813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45971.568436689813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45971.568436689813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45971.568436689813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45971.568436689813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45971.568436689813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45971.568436689813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45971.568436689813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45971.568436689813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45971.568436689813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45971.568436689813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45971.568436689813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45971.568436689813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45971.568436689813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45971.568436689813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45971.568436689813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45971.568436689813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45971.568436689813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45971.568436689813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45971.568436689813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45971.568436689813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45971.568436689813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45971.568436689813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45971.568436689813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45971.568436689813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45971.568436689813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45971.568436689813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45971.568436689813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45971.568436689813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45971.568436689813</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6" sqref="E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268.0877190972169</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45971.568436689813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45971.568436689813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45971.568436689813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45971.568436689813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45971.568436689813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45971.568436689813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45971.568436689813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45971.568436689813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45971.568436689813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45971.568436689813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45971.568436689813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45971.568436689813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45971.568436689813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45971.568436689813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45971.568436689813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45971.568436689813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45971.568436689813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45971.568436689813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45971.568436689813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45971.568436689813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45971.568436689813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45971.568436689813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45971.568436689813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45971.568436689813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45971.568436689813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45971.568436689813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45971.568436689813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45971.568436689813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45971.568436689813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45971.568436689813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45971.568436689813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45971.568436689813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45971.568436689813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45971.568436689813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45971.568436689813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45971.568436689813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45971.568436689813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45971.568436689813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45971.568436689813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45971.568436689813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45971.568436689813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45971.568436689813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45971.568436689813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45971.568436689813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45971.568436689813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45971.568436689813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45971.568436689813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45971.568436689813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45971.568436689813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45971.568436689813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45971.568436689813</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45971.568436689813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45971.568436689813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45971.568436689813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45971.568436689813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45971.568436689813</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45971.568436689813</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45971.568436689813</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79.736376504624786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45.379559374996461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2" ca="1" si="1">IFERROR(NOW()-F4,"")</f>
        <v>22.907325578700693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32197</v>
      </c>
      <c r="E6" s="124" t="s">
        <v>39100</v>
      </c>
      <c r="F6" s="125">
        <v>45971.545972222222</v>
      </c>
      <c r="G6" s="126">
        <f t="shared" ca="1" si="1"/>
        <v>2.2464467590907589E-2</v>
      </c>
      <c r="H6" s="125">
        <v>45971.540416666663</v>
      </c>
      <c r="I6" s="124" t="str">
        <f>IFERROR(VLOOKUP(D6,DB!A:F,6,0),"")</f>
        <v>SCECO</v>
      </c>
      <c r="J6" s="124" t="str">
        <f>IFERROR(VLOOKUP(D6,DB!A:G,7,0),"")</f>
        <v>Dead</v>
      </c>
      <c r="K6" s="124" t="s">
        <v>39122</v>
      </c>
      <c r="L6" s="124" t="str">
        <f>IFERROR(VLOOKUP(D6,DB!A:I,9,0),"")</f>
        <v>Latis</v>
      </c>
    </row>
    <row r="7" spans="1:13">
      <c r="A7" s="124"/>
      <c r="B7" s="124" t="str">
        <f>IFERROR(VLOOKUP(D7,DB!A:K,11,0),"")</f>
        <v/>
      </c>
      <c r="C7" s="124"/>
      <c r="D7" s="124"/>
      <c r="E7" s="124"/>
      <c r="F7" s="125"/>
      <c r="G7" s="126">
        <f t="shared" ca="1" si="1"/>
        <v>45971.568436689813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45971.568436689813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45971.568436689813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45971.568436689813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45971.568436689813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45971.568436689813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45971.568436689813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45971.568436689813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45971.568436689813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45971.568436689813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45971.568436689813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45971.568436689813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45971.568436689813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45971.568436689813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45971.568436689813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45971.568436689813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45971.568436689813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45971.568436689813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45971.568436689813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45971.568436689813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45971.568436689813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45971.568436689813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45971.568436689813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45971.568436689813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45971.568436689813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45971.568436689813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45971.568436689813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45971.568436689813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45971.568436689813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45971.568436689813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45971.568436689813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45971.568436689813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45971.568436689813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45971.568436689813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45971.568436689813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45971.568436689813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ref="G43:G106" ca="1" si="2">IFERROR(NOW()-F43,"")</f>
        <v>45971.568436689813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45971.568436689813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45971.568436689813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45971.568436689813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45971.568436689813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45971.568436689813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45971.568436689813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45971.568436689813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45971.568436689813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45971.568436689813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45971.568436689813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45971.568436689813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45971.568436689813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45971.568436689813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45971.568436689813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45971.568436689813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45971.568436689813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45971.568436689813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45971.568436689813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45971.568436689813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45971.568436689813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45971.568436689813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45971.568436689813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45971.568436689813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45971.568436689813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45971.568436689813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45971.568436689813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45971.568436689813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45971.568436689813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45971.568436689813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45971.568436689813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45971.568436689813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45971.568436689813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45971.568436689813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45971.568436689813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45971.568436689813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45971.568436689813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45971.568436689813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45971.568436689813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45971.568436689813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45971.568436689813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45971.568436689813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45971.568436689813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45971.568436689813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45971.568436689813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45971.568436689813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45971.568436689813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45971.568436689813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45971.568436689813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45971.568436689813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45971.568436689813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45971.568436689813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45971.568436689813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45971.568436689813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45971.568436689813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45971.568436689813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45971.568436689813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45971.568436689813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45971.568436689813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45971.568436689813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45971.568436689813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45971.568436689813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45971.568436689813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45971.568436689813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3">IFERROR(NOW()-F107,"")</f>
        <v>45971.568436689813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45971.568436689813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45971.568436689813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45971.568436689813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45971.568436689813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45971.568436689813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45971.568436689813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45971.568436689813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45971.568436689813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45971.568436689813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45971.568436689813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45971.568436689813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45971.568436689813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45971.568436689813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45971.568436689813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45971.568436689813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45971.568436689813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45971.568436689813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45971.568436689813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45971.568436689813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45971.568436689813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45971.568436689813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45971.568436689813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45971.568436689813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45971.568436689813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45971.568436689813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45971.568436689813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45971.568436689813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45971.568436689813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45971.568436689813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45971.568436689813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45971.568436689813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45971.568436689813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45971.568436689813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45971.568436689813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45971.568436689813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45971.568436689813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45971.568436689813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45971.568436689813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45971.568436689813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45971.568436689813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45971.568436689813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45971.568436689813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45971.568436689813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45971.568436689813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45971.568436689813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45971.568436689813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45971.568436689813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45971.568436689813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45971.568436689813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45971.568436689813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45971.568436689813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45971.568436689813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45971.568436689813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45971.568436689813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45971.568436689813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45971.568436689813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45971.568436689813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45971.568436689813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45971.568436689813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45971.568436689813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45971.568436689813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45971.568436689813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45971.568436689813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4">IFERROR(NOW()-F171,"")</f>
        <v>45971.568436689813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45971.568436689813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45971.568436689813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45971.568436689813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45971.568436689813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45971.568436689813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45971.568436689813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45971.568436689813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45971.568436689813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45971.568436689813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45971.568436689813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45971.568436689813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45971.568436689813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45971.568436689813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45971.568436689813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45971.568436689813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45971.568436689813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45971.568436689813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45971.568436689813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45971.568436689813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45971.568436689813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45971.568436689813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45971.568436689813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45971.568436689813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45971.568436689813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45971.568436689813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45971.568436689813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45971.568436689813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45971.568436689813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45971.568436689813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45971.568436689813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45971.568436689813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45971.568436689813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45971.568436689813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45971.568436689813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45971.568436689813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45971.568436689813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45971.568436689813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45971.568436689813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45971.568436689813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45971.568436689813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45971.568436689813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45971.568436689813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45971.568436689813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45971.568436689813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45971.568436689813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45971.568436689813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45971.568436689813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45971.568436689813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45971.568436689813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45971.568436689813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45971.568436689813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45971.568436689813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45971.568436689813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45971.568436689813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45971.568436689813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45971.568436689813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45971.568436689813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45971.568436689813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45971.568436689813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45971.568436689813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45971.568436689813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45971.568436689813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45971.568436689813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ref="G235:G298" ca="1" si="5">IFERROR(NOW()-F235,"")</f>
        <v>45971.568436689813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45971.568436689813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45971.568436689813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45971.568436689813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45971.568436689813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45971.568436689813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45971.568436689813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45971.568436689813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45971.568436689813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45971.568436689813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45971.568436689813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45971.568436689813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45971.568436689813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45971.568436689813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45971.568436689813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45971.568436689813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45971.568436689813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45971.568436689813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45971.568436689813</v>
      </c>
      <c r="H253" s="124"/>
      <c r="I253" s="124" t="str">
        <f>IFERROR(VLOOKUP(D253,DB!A:F,6,0),"")</f>
        <v/>
      </c>
      <c r="J253" s="124" t="str">
        <f>IFERROR(VLOOKUP(D253,DB!A:G,7,0),"")</f>
        <v/>
      </c>
      <c r="K253" s="124"/>
      <c r="L253" s="124" t="str">
        <f>IFERROR(VLOOKUP(D253,DB!A:I,9,0),"")</f>
        <v/>
      </c>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sheetData>
  <dataValidations count="2">
    <dataValidation allowBlank="1" showInputMessage="1" showErrorMessage="1" sqref="E1" xr:uid="{920C6338-E771-4DAE-8C89-92A9093EA4DE}"/>
    <dataValidation type="list" allowBlank="1" showInputMessage="1" showErrorMessage="1" sqref="E2:E2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37495</v>
      </c>
      <c r="E2" s="124" t="s">
        <v>39021</v>
      </c>
      <c r="F2" s="143">
        <v>45971.483206018522</v>
      </c>
      <c r="G2" s="105">
        <f t="shared" ref="G2:G7" ca="1" si="0">IFERROR(NOW()-F2,"-")</f>
        <v>8.5230671291355975E-2</v>
      </c>
      <c r="H2" s="143">
        <v>45971.477372685185</v>
      </c>
      <c r="I2" s="141" t="str">
        <f>IFERROR(VLOOKUP(D2,DB!A:F,6,0),"")</f>
        <v>Generator-SG</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45971.568436689813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45971.568436689813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45971.568436689813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45971.568436689813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45971.568436689813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45971.568436689813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45971.568436689813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45971.568436689813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45971.568436689813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45971.568436689813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45971.568436689813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45971.568436689813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45971.568436689813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45971.568436689813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45971.568436689813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45971.568436689813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45971.568436689813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45971.568436689813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45971.568436689813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45971.568436689813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45971.568436689813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45971.568436689813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45971.568436689813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45971.568436689813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45971.568436689813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45971.568436689813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45971.568436689813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45971.568436689813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45971.568436689813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45971.568436689813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45971.568436689813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45971.568436689813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45971.568436689813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45971.568436689813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45971.568436689813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45971.568436689813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45971.568436689813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45971.568436689813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45971.568436689813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45971.568436689813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45971.568436689813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45971.568436689813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45971.568436689813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45971.568436689813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45971.568436689813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45971.568436689813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45971.568436689813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45971.568436689813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45971.568436689813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45971.568436689813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45971.568436689813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45971.568436689813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45971.568436689813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45971.568436689813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45971.568436689813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45971.568436689813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45971.568436689813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45971.568436689813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45971.568436689813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45971.568436689813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45971.568436689813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45971.568436689813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45971.568436689813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45971.568436689813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45971.568436689813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45971.568436689813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45971.568436689813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45971.568436689813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45971.568436689813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45971.568436689813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45971.568436689813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45971.568436689813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45971.568436689813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45971.568436689813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45971.568436689813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45971.568436689813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45971.568436689813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45971.568436689813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45971.568436689813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45971.568436689813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45971.568436689813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45971.568436689813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45971.568436689813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45971.568436689813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45971.568436689813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45971.568436689813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45971.568436689813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45971.568436689813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45971.568436689813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45971.568436689813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45971.568436689813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45971.568436689813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45971.568436689813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45971.568436689813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45971.568436689813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45971.568436689813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45971.568436689813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45971.568436689813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45971.568436689813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45971.568436689813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45971.568436689813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45971.568436689813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45971.568436689813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45971.568436689813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45971.568436689813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45971.568436689813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45971.568436689813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45971.568436689813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45971.568436689813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45971.568436689813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45971.568436689813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45971.568436689813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45971.568436689813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45971.568436689813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45971.568436689813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45971.568436689813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45971.568436689813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45971.568436689813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45971.568436689813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45971.568436689813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45971.568436689813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45971.568436689813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45971.568436689813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45971.568436689813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45971.568436689813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45971.568436689813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45971.568436689813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45971.568436689813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45971.568436689813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45971.568436689813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45971.568436689813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45971.568436689813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45971.568436689813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45971.568436689813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45971.568436689813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45971.568436689813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45971.568436689813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45971.568436689813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45971.568436689813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45971.568436689813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45971.568436689813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45971.568436689813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45971.568436689813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45971.568436689813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45971.568436689813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45971.568436689813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45971.568436689813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45971.568436689813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45971.568436689813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45971.568436689813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45971.568436689813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45971.568436689813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45971.568436689813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45971.568436689813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45971.568436689813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45971.568436689813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45971.568436689813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45971.568436689813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45971.568436689813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45971.568436689813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45971.568436689813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45971.568436689813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45971.568436689813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45971.568436689813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45971.568436689813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45971.568436689813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45971.568436689813</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2025-11-10T10:40:33Z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